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eve\Dropbox\HARMONICS MASTER FOLDER\SPREADSHEET\"/>
    </mc:Choice>
  </mc:AlternateContent>
  <bookViews>
    <workbookView xWindow="0" yWindow="0" windowWidth="25605" windowHeight="146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L4" i="1"/>
  <c r="M4" i="1"/>
  <c r="N4" i="1"/>
  <c r="O4" i="1"/>
  <c r="P4" i="1"/>
  <c r="Q4" i="1"/>
  <c r="R4" i="1"/>
  <c r="S4" i="1"/>
  <c r="T4" i="1"/>
  <c r="U4" i="1"/>
  <c r="L7" i="1"/>
  <c r="M7" i="1"/>
  <c r="N7" i="1"/>
  <c r="O7" i="1"/>
  <c r="P7" i="1"/>
  <c r="Q7" i="1"/>
  <c r="R7" i="1"/>
  <c r="S7" i="1"/>
  <c r="T7" i="1"/>
  <c r="U7" i="1"/>
  <c r="L8" i="1"/>
  <c r="M8" i="1"/>
  <c r="N8" i="1"/>
  <c r="O8" i="1"/>
  <c r="P8" i="1"/>
  <c r="Q8" i="1"/>
  <c r="R8" i="1"/>
  <c r="S8" i="1"/>
  <c r="T8" i="1"/>
  <c r="U8" i="1"/>
  <c r="L9" i="1"/>
  <c r="M9" i="1"/>
  <c r="N9" i="1"/>
  <c r="O9" i="1"/>
  <c r="P9" i="1"/>
  <c r="Q9" i="1"/>
  <c r="R9" i="1"/>
  <c r="S9" i="1"/>
  <c r="T9" i="1"/>
  <c r="U9" i="1"/>
  <c r="L10" i="1"/>
  <c r="M10" i="1"/>
  <c r="N10" i="1"/>
  <c r="O10" i="1"/>
  <c r="P10" i="1"/>
  <c r="Q10" i="1"/>
  <c r="R10" i="1"/>
  <c r="S10" i="1"/>
  <c r="T10" i="1"/>
  <c r="U10" i="1"/>
  <c r="L11" i="1"/>
  <c r="M11" i="1"/>
  <c r="N11" i="1"/>
  <c r="O11" i="1"/>
  <c r="P11" i="1"/>
  <c r="Q11" i="1"/>
  <c r="R11" i="1"/>
  <c r="S11" i="1"/>
  <c r="T11" i="1"/>
  <c r="U11" i="1"/>
  <c r="L12" i="1"/>
  <c r="M12" i="1"/>
  <c r="N12" i="1"/>
  <c r="O12" i="1"/>
  <c r="P12" i="1"/>
  <c r="Q12" i="1"/>
  <c r="R12" i="1"/>
  <c r="S12" i="1"/>
  <c r="T12" i="1"/>
  <c r="U12" i="1"/>
  <c r="L13" i="1"/>
  <c r="M13" i="1"/>
  <c r="N13" i="1"/>
  <c r="O13" i="1"/>
  <c r="P13" i="1"/>
  <c r="Q13" i="1"/>
  <c r="R13" i="1"/>
  <c r="S13" i="1"/>
  <c r="T13" i="1"/>
  <c r="U13" i="1"/>
  <c r="L14" i="1"/>
  <c r="M14" i="1"/>
  <c r="N14" i="1"/>
  <c r="O14" i="1"/>
  <c r="P14" i="1"/>
  <c r="Q14" i="1"/>
  <c r="R14" i="1"/>
  <c r="S14" i="1"/>
  <c r="T14" i="1"/>
  <c r="U14" i="1"/>
  <c r="L15" i="1"/>
  <c r="M15" i="1"/>
  <c r="N15" i="1"/>
  <c r="O15" i="1"/>
  <c r="P15" i="1"/>
  <c r="Q15" i="1"/>
  <c r="R15" i="1"/>
  <c r="S15" i="1"/>
  <c r="T15" i="1"/>
  <c r="U15" i="1"/>
  <c r="L16" i="1"/>
  <c r="M16" i="1"/>
  <c r="N16" i="1"/>
  <c r="O16" i="1"/>
  <c r="P16" i="1"/>
  <c r="Q16" i="1"/>
  <c r="R16" i="1"/>
  <c r="S16" i="1"/>
  <c r="T16" i="1"/>
  <c r="U16" i="1"/>
  <c r="L17" i="1"/>
  <c r="M17" i="1"/>
  <c r="N17" i="1"/>
  <c r="O17" i="1"/>
  <c r="P17" i="1"/>
  <c r="Q17" i="1"/>
  <c r="R17" i="1"/>
  <c r="S17" i="1"/>
  <c r="T17" i="1"/>
  <c r="U17" i="1"/>
  <c r="L18" i="1"/>
  <c r="M18" i="1"/>
  <c r="N18" i="1"/>
  <c r="O18" i="1"/>
  <c r="P18" i="1"/>
  <c r="Q18" i="1"/>
  <c r="R18" i="1"/>
  <c r="S18" i="1"/>
  <c r="T18" i="1"/>
  <c r="U18" i="1"/>
  <c r="L19" i="1"/>
  <c r="M19" i="1"/>
  <c r="N19" i="1"/>
  <c r="O19" i="1"/>
  <c r="P19" i="1"/>
  <c r="Q19" i="1"/>
  <c r="R19" i="1"/>
  <c r="S19" i="1"/>
  <c r="T19" i="1"/>
  <c r="U19" i="1"/>
  <c r="L20" i="1"/>
  <c r="M20" i="1"/>
  <c r="N20" i="1"/>
  <c r="O20" i="1"/>
  <c r="P20" i="1"/>
  <c r="Q20" i="1"/>
  <c r="R20" i="1"/>
  <c r="S20" i="1"/>
  <c r="T20" i="1"/>
  <c r="U20" i="1"/>
  <c r="L21" i="1"/>
  <c r="M21" i="1"/>
  <c r="N21" i="1"/>
  <c r="O21" i="1"/>
  <c r="P21" i="1"/>
  <c r="Q21" i="1"/>
  <c r="R21" i="1"/>
  <c r="S21" i="1"/>
  <c r="T21" i="1"/>
  <c r="U21" i="1"/>
  <c r="L22" i="1"/>
  <c r="M22" i="1"/>
  <c r="N22" i="1"/>
  <c r="O22" i="1"/>
  <c r="P22" i="1"/>
  <c r="Q22" i="1"/>
  <c r="R22" i="1"/>
  <c r="S22" i="1"/>
  <c r="T22" i="1"/>
  <c r="U22" i="1"/>
  <c r="L23" i="1"/>
  <c r="M23" i="1"/>
  <c r="N23" i="1"/>
  <c r="O23" i="1"/>
  <c r="P23" i="1"/>
  <c r="Q23" i="1"/>
  <c r="R23" i="1"/>
  <c r="S23" i="1"/>
  <c r="T23" i="1"/>
  <c r="U23" i="1"/>
  <c r="L24" i="1"/>
  <c r="M24" i="1"/>
  <c r="N24" i="1"/>
  <c r="O24" i="1"/>
  <c r="P24" i="1"/>
  <c r="Q24" i="1"/>
  <c r="R24" i="1"/>
  <c r="S24" i="1"/>
  <c r="T24" i="1"/>
  <c r="U24" i="1"/>
  <c r="L25" i="1"/>
  <c r="M25" i="1"/>
  <c r="N25" i="1"/>
  <c r="O25" i="1"/>
  <c r="P25" i="1"/>
  <c r="Q25" i="1"/>
  <c r="R25" i="1"/>
  <c r="S25" i="1"/>
  <c r="T25" i="1"/>
  <c r="U25" i="1"/>
  <c r="L26" i="1"/>
  <c r="M26" i="1"/>
  <c r="N26" i="1"/>
  <c r="O26" i="1"/>
  <c r="P26" i="1"/>
  <c r="Q26" i="1"/>
  <c r="R26" i="1"/>
  <c r="S26" i="1"/>
  <c r="T26" i="1"/>
  <c r="U26" i="1"/>
  <c r="L27" i="1"/>
  <c r="M27" i="1"/>
  <c r="N27" i="1"/>
  <c r="O27" i="1"/>
  <c r="P27" i="1"/>
  <c r="Q27" i="1"/>
  <c r="R27" i="1"/>
  <c r="S27" i="1"/>
  <c r="T27" i="1"/>
  <c r="U27" i="1"/>
  <c r="L28" i="1"/>
  <c r="M28" i="1"/>
  <c r="N28" i="1"/>
  <c r="O28" i="1"/>
  <c r="P28" i="1"/>
  <c r="Q28" i="1"/>
  <c r="R28" i="1"/>
  <c r="S28" i="1"/>
  <c r="T28" i="1"/>
  <c r="U28" i="1"/>
  <c r="L29" i="1"/>
  <c r="M29" i="1"/>
  <c r="N29" i="1"/>
  <c r="O29" i="1"/>
  <c r="P29" i="1"/>
  <c r="Q29" i="1"/>
  <c r="R29" i="1"/>
  <c r="S29" i="1"/>
  <c r="T29" i="1"/>
  <c r="U29" i="1"/>
  <c r="L30" i="1"/>
  <c r="M30" i="1"/>
  <c r="N30" i="1"/>
  <c r="O30" i="1"/>
  <c r="P30" i="1"/>
  <c r="Q30" i="1"/>
  <c r="R30" i="1"/>
  <c r="S30" i="1"/>
  <c r="T30" i="1"/>
  <c r="U30" i="1"/>
  <c r="L31" i="1"/>
  <c r="M31" i="1"/>
  <c r="N31" i="1"/>
  <c r="O31" i="1"/>
  <c r="P31" i="1"/>
  <c r="Q31" i="1"/>
  <c r="R31" i="1"/>
  <c r="S31" i="1"/>
  <c r="T31" i="1"/>
  <c r="U31" i="1"/>
  <c r="L32" i="1"/>
  <c r="M32" i="1"/>
  <c r="N32" i="1"/>
  <c r="O32" i="1"/>
  <c r="P32" i="1"/>
  <c r="Q32" i="1"/>
  <c r="R32" i="1"/>
  <c r="S32" i="1"/>
  <c r="T32" i="1"/>
  <c r="U32" i="1"/>
  <c r="L33" i="1"/>
  <c r="M33" i="1"/>
  <c r="N33" i="1"/>
  <c r="O33" i="1"/>
  <c r="P33" i="1"/>
  <c r="Q33" i="1"/>
  <c r="R33" i="1"/>
  <c r="S33" i="1"/>
  <c r="T33" i="1"/>
  <c r="U33" i="1"/>
  <c r="L34" i="1"/>
  <c r="M34" i="1"/>
  <c r="N34" i="1"/>
  <c r="O34" i="1"/>
  <c r="P34" i="1"/>
  <c r="Q34" i="1"/>
  <c r="R34" i="1"/>
  <c r="S34" i="1"/>
  <c r="T34" i="1"/>
  <c r="U34" i="1"/>
  <c r="L35" i="1"/>
  <c r="M35" i="1"/>
  <c r="N35" i="1"/>
  <c r="O35" i="1"/>
  <c r="P35" i="1"/>
  <c r="Q35" i="1"/>
  <c r="R35" i="1"/>
  <c r="S35" i="1"/>
  <c r="T35" i="1"/>
  <c r="U35" i="1"/>
  <c r="L36" i="1"/>
  <c r="M36" i="1"/>
  <c r="N36" i="1"/>
  <c r="O36" i="1"/>
  <c r="P36" i="1"/>
  <c r="Q36" i="1"/>
  <c r="R36" i="1"/>
  <c r="S36" i="1"/>
  <c r="T36" i="1"/>
  <c r="U36" i="1"/>
  <c r="L37" i="1"/>
  <c r="M37" i="1"/>
  <c r="N37" i="1"/>
  <c r="O37" i="1"/>
  <c r="P37" i="1"/>
  <c r="Q37" i="1"/>
  <c r="R37" i="1"/>
  <c r="S37" i="1"/>
  <c r="T37" i="1"/>
  <c r="U37" i="1"/>
  <c r="L38" i="1"/>
  <c r="M38" i="1"/>
  <c r="N38" i="1"/>
  <c r="O38" i="1"/>
  <c r="P38" i="1"/>
  <c r="Q38" i="1"/>
  <c r="R38" i="1"/>
  <c r="S38" i="1"/>
  <c r="T38" i="1"/>
  <c r="U38" i="1"/>
  <c r="L39" i="1"/>
  <c r="M39" i="1"/>
  <c r="N39" i="1"/>
  <c r="O39" i="1"/>
  <c r="P39" i="1"/>
  <c r="Q39" i="1"/>
  <c r="R39" i="1"/>
  <c r="S39" i="1"/>
  <c r="T39" i="1"/>
  <c r="U39" i="1"/>
  <c r="L40" i="1"/>
  <c r="M40" i="1"/>
  <c r="N40" i="1"/>
  <c r="O40" i="1"/>
  <c r="P40" i="1"/>
  <c r="Q40" i="1"/>
  <c r="R40" i="1"/>
  <c r="S40" i="1"/>
  <c r="T40" i="1"/>
  <c r="U40" i="1"/>
  <c r="L41" i="1"/>
  <c r="M41" i="1"/>
  <c r="N41" i="1"/>
  <c r="O41" i="1"/>
  <c r="P41" i="1"/>
  <c r="Q41" i="1"/>
  <c r="R41" i="1"/>
  <c r="S41" i="1"/>
  <c r="T41" i="1"/>
  <c r="U41" i="1"/>
  <c r="L42" i="1"/>
  <c r="M42" i="1"/>
  <c r="N42" i="1"/>
  <c r="O42" i="1"/>
  <c r="P42" i="1"/>
  <c r="Q42" i="1"/>
  <c r="R42" i="1"/>
  <c r="S42" i="1"/>
  <c r="T42" i="1"/>
  <c r="U42" i="1"/>
  <c r="L43" i="1"/>
  <c r="M43" i="1"/>
  <c r="N43" i="1"/>
  <c r="O43" i="1"/>
  <c r="P43" i="1"/>
  <c r="Q43" i="1"/>
  <c r="R43" i="1"/>
  <c r="S43" i="1"/>
  <c r="T43" i="1"/>
  <c r="U43" i="1"/>
  <c r="L44" i="1"/>
  <c r="M44" i="1"/>
  <c r="N44" i="1"/>
  <c r="O44" i="1"/>
  <c r="P44" i="1"/>
  <c r="Q44" i="1"/>
  <c r="R44" i="1"/>
  <c r="S44" i="1"/>
  <c r="T44" i="1"/>
  <c r="U44" i="1"/>
  <c r="L45" i="1"/>
  <c r="M45" i="1"/>
  <c r="N45" i="1"/>
  <c r="O45" i="1"/>
  <c r="P45" i="1"/>
  <c r="Q45" i="1"/>
  <c r="R45" i="1"/>
  <c r="S45" i="1"/>
  <c r="T45" i="1"/>
  <c r="U45" i="1"/>
  <c r="L46" i="1"/>
  <c r="M46" i="1"/>
  <c r="N46" i="1"/>
  <c r="O46" i="1"/>
  <c r="P46" i="1"/>
  <c r="Q46" i="1"/>
  <c r="R46" i="1"/>
  <c r="S46" i="1"/>
  <c r="T46" i="1"/>
  <c r="U46" i="1"/>
  <c r="L47" i="1"/>
  <c r="M47" i="1"/>
  <c r="N47" i="1"/>
  <c r="O47" i="1"/>
  <c r="P47" i="1"/>
  <c r="Q47" i="1"/>
  <c r="R47" i="1"/>
  <c r="S47" i="1"/>
  <c r="T47" i="1"/>
  <c r="U47" i="1"/>
  <c r="L48" i="1"/>
  <c r="M48" i="1"/>
  <c r="N48" i="1"/>
  <c r="O48" i="1"/>
  <c r="P48" i="1"/>
  <c r="Q48" i="1"/>
  <c r="R48" i="1"/>
  <c r="S48" i="1"/>
  <c r="T48" i="1"/>
  <c r="U48" i="1"/>
  <c r="L49" i="1"/>
  <c r="M49" i="1"/>
  <c r="N49" i="1"/>
  <c r="O49" i="1"/>
  <c r="P49" i="1"/>
  <c r="Q49" i="1"/>
  <c r="R49" i="1"/>
  <c r="S49" i="1"/>
  <c r="T49" i="1"/>
  <c r="U49" i="1"/>
  <c r="L50" i="1"/>
  <c r="M50" i="1"/>
  <c r="N50" i="1"/>
  <c r="O50" i="1"/>
  <c r="P50" i="1"/>
  <c r="Q50" i="1"/>
  <c r="R50" i="1"/>
  <c r="S50" i="1"/>
  <c r="T50" i="1"/>
  <c r="U50" i="1"/>
  <c r="L6" i="1"/>
  <c r="M6" i="1"/>
  <c r="N6" i="1"/>
  <c r="O6" i="1"/>
  <c r="P6" i="1"/>
  <c r="Q6" i="1"/>
  <c r="R6" i="1"/>
  <c r="S6" i="1"/>
  <c r="T6" i="1"/>
  <c r="U6" i="1"/>
  <c r="U5" i="1"/>
</calcChain>
</file>

<file path=xl/comments1.xml><?xml version="1.0" encoding="utf-8"?>
<comments xmlns="http://schemas.openxmlformats.org/spreadsheetml/2006/main">
  <authors>
    <author>Steve Norman</author>
  </authors>
  <commentList>
    <comment ref="C5" authorId="0" shapeId="0">
      <text>
        <r>
          <rPr>
            <b/>
            <sz val="9"/>
            <color indexed="81"/>
            <rFont val="Calibri"/>
            <family val="2"/>
          </rPr>
          <t>The minimum amount of how much the B point retraces of the XA swing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Calibri"/>
            <family val="2"/>
          </rPr>
          <t>The maximum amount of how much the B point retraces of the XA swing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Calibri"/>
            <family val="2"/>
          </rPr>
          <t>The minimum retrace of AB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Calibri"/>
            <family val="2"/>
          </rPr>
          <t>The maximum retrace of AB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Calibri"/>
            <family val="2"/>
          </rPr>
          <t>Min extension of the BC leg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Calibri"/>
            <family val="2"/>
          </rPr>
          <t>Max extension of the BC leg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Calibri"/>
            <family val="2"/>
          </rPr>
          <t>Min extension of the XA leg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Calibri"/>
            <family val="2"/>
          </rPr>
          <t>Max extension of the XA leg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<sst xmlns="http://schemas.openxmlformats.org/spreadsheetml/2006/main" count="57" uniqueCount="57">
  <si>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Gartley</t>
  </si>
  <si>
    <t>Bat</t>
  </si>
  <si>
    <t>Butterfly 113</t>
  </si>
  <si>
    <t>Butterfly</t>
  </si>
  <si>
    <t>Crab</t>
  </si>
  <si>
    <t>A Butterfly</t>
  </si>
  <si>
    <t>A Crab</t>
  </si>
  <si>
    <t>A Gartley</t>
  </si>
  <si>
    <t>A Bat</t>
  </si>
  <si>
    <t>Nen star</t>
  </si>
  <si>
    <t>Partizan</t>
  </si>
  <si>
    <t>Deep Crab</t>
  </si>
  <si>
    <t>Black swan</t>
  </si>
  <si>
    <t>A 121</t>
  </si>
  <si>
    <t>Navarro 200</t>
  </si>
  <si>
    <t>TOTAL 1</t>
  </si>
  <si>
    <t>TOTAL 2</t>
  </si>
  <si>
    <t>TOTAL 3</t>
  </si>
  <si>
    <t>TOTAL 4</t>
  </si>
  <si>
    <t>TOTAL</t>
  </si>
  <si>
    <t>minXB_</t>
  </si>
  <si>
    <t>minAC_</t>
  </si>
  <si>
    <t>maxAC_</t>
  </si>
  <si>
    <t>minBD_</t>
  </si>
  <si>
    <t>maxBD_</t>
  </si>
  <si>
    <t>minXD_</t>
  </si>
  <si>
    <t>maxXD_</t>
  </si>
  <si>
    <t>namepatterns</t>
  </si>
  <si>
    <t>maxXB_</t>
  </si>
  <si>
    <t>Sea Pony</t>
  </si>
  <si>
    <t>Leonardo</t>
  </si>
  <si>
    <t>121</t>
  </si>
  <si>
    <t>Max Bat</t>
  </si>
  <si>
    <t>Max Gartley</t>
  </si>
  <si>
    <t>Max Butterfly</t>
  </si>
  <si>
    <t>White Swan</t>
  </si>
  <si>
    <t xml:space="preserve">COPY REQUIRED CODE BELOW HERE INTO THE 'INIT' PART OF ZUP (DON'T COPY THE CODE WHERE THERE IS NO PATTERN DEFINED) - search for INSERT SNORMS EASY CUSTOM PATTERNS BELOW HERE      </t>
  </si>
  <si>
    <t>Alt Bat</t>
  </si>
  <si>
    <t>3 Drives</t>
  </si>
  <si>
    <t>A 3 Drives</t>
  </si>
  <si>
    <t>New Cypher</t>
  </si>
  <si>
    <t>SNORM</t>
  </si>
  <si>
    <t>DAVID VM 1</t>
  </si>
  <si>
    <t>DAVID VM 2</t>
  </si>
  <si>
    <t>COL Poruchik</t>
  </si>
  <si>
    <t>HENRY - David</t>
  </si>
  <si>
    <t>STRONG HENRY - David</t>
  </si>
  <si>
    <t>xa</t>
  </si>
  <si>
    <t>Anti Nen star</t>
  </si>
  <si>
    <t>Anti New Cypher</t>
  </si>
  <si>
    <t>Partizan 2</t>
  </si>
  <si>
    <t xml:space="preserve">СКОПИРУЙТЕ ТРЕБУЕМЫЙ КОД НИЖЕ ЗДЕСЬ В ЧАСТЬ 'INIT' ZUP (не КОПИРУЙТЕ КОД. ГДЕ НЕТ НИКАКОГО ОПРЕДЕЛЕННОГО ОБРАЗЦА) - ищите ВСТАВКУ SNORMS ЛЕГКИЕ пользовательские паттерны </t>
  </si>
  <si>
    <t>Alt Shark 2</t>
  </si>
  <si>
    <t>Alt  Shark 1</t>
  </si>
  <si>
    <t>Shark 1</t>
  </si>
  <si>
    <t>Shark 2</t>
  </si>
  <si>
    <t>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</si>
</sst>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008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4" fillId="0" borderId="0" xfId="0" applyFont="1"/>
    <xf numFmtId="0" fontId="1" fillId="4" borderId="2" xfId="0" applyFont="1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7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0" fontId="0" fillId="5" borderId="4" xfId="0" quotePrefix="1" applyFill="1" applyBorder="1" applyAlignment="1">
      <alignment vertical="top" wrapText="1"/>
    </xf>
    <xf numFmtId="0" fontId="0" fillId="5" borderId="3" xfId="0" applyNumberForma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G1" sqref="E1:G1"/>
    </sheetView>
  </sheetViews>
  <sheetFormatPr defaultColWidth="9.140625" defaultRowHeight="15" x14ac:dyDescent="0.25"/>
  <cols>
    <col min="2" max="2" width="19.85546875" customWidth="1"/>
    <col min="12" max="12" width="36.42578125" hidden="1" customWidth="1"/>
    <col min="13" max="13" width="16.28515625" hidden="1" customWidth="1"/>
    <col min="14" max="15" width="16.42578125" hidden="1" customWidth="1"/>
    <col min="16" max="16" width="16.7109375" hidden="1" customWidth="1"/>
    <col min="17" max="17" width="16.42578125" hidden="1" customWidth="1"/>
    <col min="18" max="18" width="16.7109375" hidden="1" customWidth="1"/>
    <col min="19" max="19" width="16.42578125" hidden="1" customWidth="1"/>
    <col min="20" max="20" width="24.85546875" hidden="1" customWidth="1"/>
    <col min="21" max="21" width="250.42578125" bestFit="1" customWidth="1"/>
  </cols>
  <sheetData>
    <row r="1" spans="1:21" x14ac:dyDescent="0.25">
      <c r="U1" s="3" t="s">
        <v>36</v>
      </c>
    </row>
    <row r="2" spans="1:21" x14ac:dyDescent="0.25">
      <c r="C2" t="s">
        <v>47</v>
      </c>
      <c r="U2" t="s">
        <v>51</v>
      </c>
    </row>
    <row r="3" spans="1:21" s="4" customFormat="1" x14ac:dyDescent="0.25"/>
    <row r="4" spans="1:21" ht="15.75" thickBot="1" x14ac:dyDescent="0.3">
      <c r="A4" s="3">
        <f>MAX(A10:A56)+1</f>
        <v>46</v>
      </c>
      <c r="L4" t="str">
        <f>CONCATENATE("ArrayResize (",     B5,   ",",   $A$4,    " ) ;"      )</f>
        <v>ArrayResize (namepatterns,46 ) ;</v>
      </c>
      <c r="M4" t="str">
        <f>CONCATENATE("ArrayResize (",     C5,   ",",   $A$4,    " ) ;"      )</f>
        <v>ArrayResize (minXB_,46 ) ;</v>
      </c>
      <c r="N4" t="str">
        <f>CONCATENATE("ArrayResize (",     D5,   ",",   $A$4,    " ) ;"      )</f>
        <v>ArrayResize (maxXB_,46 ) ;</v>
      </c>
      <c r="O4" t="str">
        <f>CONCATENATE("ArrayResize (",     E5,   ",",   $A$4,    " ) ;"      )</f>
        <v>ArrayResize (minAC_,46 ) ;</v>
      </c>
      <c r="P4" t="str">
        <f>CONCATENATE("ArrayResize (",     F5,   ",",   $A$4,    " ) ;"      )</f>
        <v>ArrayResize (maxAC_,46 ) ;</v>
      </c>
      <c r="Q4" t="str">
        <f>CONCATENATE("ArrayResize (",     G5,   ",",   $A$4,    " ) ;"      )</f>
        <v>ArrayResize (minBD_,46 ) ;</v>
      </c>
      <c r="R4" t="str">
        <f>CONCATENATE("ArrayResize (",     H5,   ",",   $A$4,    " ) ;"      )</f>
        <v>ArrayResize (maxBD_,46 ) ;</v>
      </c>
      <c r="S4" t="str">
        <f>CONCATENATE("ArrayResize (",     I5,   ",",   $A$4,    " ) ;"      )</f>
        <v>ArrayResize (minXD_,46 ) ;</v>
      </c>
      <c r="T4" t="str">
        <f>CONCATENATE("ArrayResize (",     J5,   ",",   $A$4,    " ) ;"      )</f>
        <v>ArrayResize (maxXD_,46 ) ;</v>
      </c>
      <c r="U4" t="str">
        <f>CONCATENATE("ArrayResize ( CustomPat_,",A4,");",L4,M4,N4,O4,P4,Q4,R4,S4,T4)</f>
        <v>ArrayResize ( CustomPat_,46);ArrayResize (namepatterns,46 ) ;ArrayResize (minXB_,46 ) ;ArrayResize (maxXB_,46 ) ;ArrayResize (minAC_,46 ) ;ArrayResize (maxAC_,46 ) ;ArrayResize (minBD_,46 ) ;ArrayResize (maxBD_,46 ) ;ArrayResize (minXD_,46 ) ;ArrayResize (maxXD_,46 ) ;</v>
      </c>
    </row>
    <row r="5" spans="1:21" ht="15.75" thickBot="1" x14ac:dyDescent="0.3">
      <c r="B5" s="1" t="s">
        <v>27</v>
      </c>
      <c r="C5" s="6" t="s">
        <v>20</v>
      </c>
      <c r="D5" s="6" t="s">
        <v>28</v>
      </c>
      <c r="E5" s="2" t="s">
        <v>21</v>
      </c>
      <c r="F5" s="2" t="s">
        <v>22</v>
      </c>
      <c r="G5" s="6" t="s">
        <v>23</v>
      </c>
      <c r="H5" s="6" t="s">
        <v>24</v>
      </c>
      <c r="I5" s="2" t="s">
        <v>25</v>
      </c>
      <c r="J5" s="2" t="s">
        <v>26</v>
      </c>
      <c r="U5" t="str">
        <f>CONCATENATE("SnormArraySize=",A4,";")</f>
        <v>SnormArraySize=46;</v>
      </c>
    </row>
    <row r="6" spans="1:21" ht="15.75" thickBot="1" x14ac:dyDescent="0.3">
      <c r="A6">
        <v>1</v>
      </c>
      <c r="B6" s="11" t="s">
        <v>1</v>
      </c>
      <c r="C6" s="8">
        <v>0.38200000000000001</v>
      </c>
      <c r="D6" s="8">
        <v>0.5</v>
      </c>
      <c r="E6" s="8">
        <v>0.38200000000000001</v>
      </c>
      <c r="F6" s="8">
        <v>0.88600000000000001</v>
      </c>
      <c r="G6" s="8">
        <v>1.6180000000000001</v>
      </c>
      <c r="H6" s="8">
        <v>2.6179999999999999</v>
      </c>
      <c r="I6" s="8">
        <v>0.88600000000000001</v>
      </c>
      <c r="J6" s="8">
        <v>0.88600000000000001</v>
      </c>
      <c r="L6" t="str">
        <f t="shared" ref="L6" si="0">CONCATENATE($B$5,"[",A6,"]=","""",B6,"""")</f>
        <v>namepatterns[1]="Bat"</v>
      </c>
      <c r="M6" t="str">
        <f t="shared" ref="M6:T6" si="1">CONCATENATE("; ",C$5,"[",$A6,"]","=",C6)</f>
        <v>; minXB_[1]=0.382</v>
      </c>
      <c r="N6" t="str">
        <f t="shared" si="1"/>
        <v>; maxXB_[1]=0.5</v>
      </c>
      <c r="O6" t="str">
        <f t="shared" si="1"/>
        <v>; minAC_[1]=0.382</v>
      </c>
      <c r="P6" t="str">
        <f t="shared" si="1"/>
        <v>; maxAC_[1]=0.886</v>
      </c>
      <c r="Q6" t="str">
        <f t="shared" si="1"/>
        <v>; minBD_[1]=1.618</v>
      </c>
      <c r="R6" t="str">
        <f t="shared" si="1"/>
        <v>; maxBD_[1]=2.618</v>
      </c>
      <c r="S6" t="str">
        <f t="shared" si="1"/>
        <v>; minXD_[1]=0.886</v>
      </c>
      <c r="T6" t="str">
        <f t="shared" si="1"/>
        <v>; maxXD_[1]=0.886</v>
      </c>
      <c r="U6" t="str">
        <f>CONCATENATE(L6,M6,N6,O6,P6,Q6,R6,S6,T6,";")</f>
        <v>namepatterns[1]="Bat"; minXB_[1]=0.382; maxXB_[1]=0.5; minAC_[1]=0.382; maxAC_[1]=0.886; minBD_[1]=1.618; maxBD_[1]=2.618; minXD_[1]=0.886; maxXD_[1]=0.886;</v>
      </c>
    </row>
    <row r="7" spans="1:21" ht="15.75" thickBot="1" x14ac:dyDescent="0.3">
      <c r="A7">
        <v>2</v>
      </c>
      <c r="B7" s="12" t="s">
        <v>32</v>
      </c>
      <c r="C7" s="7">
        <v>0.38200000000000001</v>
      </c>
      <c r="D7" s="7">
        <v>0.61799999999999999</v>
      </c>
      <c r="E7" s="7">
        <v>0.38200000000000001</v>
      </c>
      <c r="F7" s="7">
        <v>0.88600000000000001</v>
      </c>
      <c r="G7" s="7">
        <v>1.272</v>
      </c>
      <c r="H7" s="7">
        <v>2.6179999999999999</v>
      </c>
      <c r="I7" s="7">
        <v>0.88600000000000001</v>
      </c>
      <c r="J7" s="7">
        <v>0.88600000000000001</v>
      </c>
      <c r="L7" t="str">
        <f t="shared" ref="L7:L50" si="2">CONCATENATE($B$5,"[",A7,"]=","""",B7,"""")</f>
        <v>namepatterns[2]="Max Bat"</v>
      </c>
      <c r="M7" t="str">
        <f t="shared" ref="M7:M50" si="3">CONCATENATE("; ",C$5,"[",$A7,"]","=",C7)</f>
        <v>; minXB_[2]=0.382</v>
      </c>
      <c r="N7" t="str">
        <f t="shared" ref="N7:N50" si="4">CONCATENATE("; ",D$5,"[",$A7,"]","=",D7)</f>
        <v>; maxXB_[2]=0.618</v>
      </c>
      <c r="O7" t="str">
        <f t="shared" ref="O7:O50" si="5">CONCATENATE("; ",E$5,"[",$A7,"]","=",E7)</f>
        <v>; minAC_[2]=0.382</v>
      </c>
      <c r="P7" t="str">
        <f t="shared" ref="P7:P50" si="6">CONCATENATE("; ",F$5,"[",$A7,"]","=",F7)</f>
        <v>; maxAC_[2]=0.886</v>
      </c>
      <c r="Q7" t="str">
        <f t="shared" ref="Q7:Q50" si="7">CONCATENATE("; ",G$5,"[",$A7,"]","=",G7)</f>
        <v>; minBD_[2]=1.272</v>
      </c>
      <c r="R7" t="str">
        <f t="shared" ref="R7:R50" si="8">CONCATENATE("; ",H$5,"[",$A7,"]","=",H7)</f>
        <v>; maxBD_[2]=2.618</v>
      </c>
      <c r="S7" t="str">
        <f t="shared" ref="S7:S50" si="9">CONCATENATE("; ",I$5,"[",$A7,"]","=",I7)</f>
        <v>; minXD_[2]=0.886</v>
      </c>
      <c r="T7" t="str">
        <f t="shared" ref="T7:T50" si="10">CONCATENATE("; ",J$5,"[",$A7,"]","=",J7)</f>
        <v>; maxXD_[2]=0.886</v>
      </c>
      <c r="U7" t="str">
        <f t="shared" ref="U7:U50" si="11">CONCATENATE(L7,M7,N7,O7,P7,Q7,R7,S7,T7,";")</f>
        <v>namepatterns[2]="Max Bat"; minXB_[2]=0.382; maxXB_[2]=0.618; minAC_[2]=0.382; maxAC_[2]=0.886; minBD_[2]=1.272; maxBD_[2]=2.618; minXD_[2]=0.886; maxXD_[2]=0.886;</v>
      </c>
    </row>
    <row r="8" spans="1:21" ht="15.75" thickBot="1" x14ac:dyDescent="0.3">
      <c r="A8">
        <v>3</v>
      </c>
      <c r="B8" s="12" t="s">
        <v>33</v>
      </c>
      <c r="C8" s="7">
        <v>0.38200000000000001</v>
      </c>
      <c r="D8" s="7">
        <v>0.61799999999999999</v>
      </c>
      <c r="E8" s="7">
        <v>0.38200000000000001</v>
      </c>
      <c r="F8" s="7">
        <v>0.88600000000000001</v>
      </c>
      <c r="G8" s="7">
        <v>1.1279999999999999</v>
      </c>
      <c r="H8" s="7">
        <v>2.2360000000000002</v>
      </c>
      <c r="I8" s="7">
        <v>0.61799999999999999</v>
      </c>
      <c r="J8" s="7">
        <v>0.78600000000000003</v>
      </c>
      <c r="L8" t="str">
        <f t="shared" si="2"/>
        <v>namepatterns[3]="Max Gartley"</v>
      </c>
      <c r="M8" t="str">
        <f t="shared" si="3"/>
        <v>; minXB_[3]=0.382</v>
      </c>
      <c r="N8" t="str">
        <f t="shared" si="4"/>
        <v>; maxXB_[3]=0.618</v>
      </c>
      <c r="O8" t="str">
        <f t="shared" si="5"/>
        <v>; minAC_[3]=0.382</v>
      </c>
      <c r="P8" t="str">
        <f t="shared" si="6"/>
        <v>; maxAC_[3]=0.886</v>
      </c>
      <c r="Q8" t="str">
        <f t="shared" si="7"/>
        <v>; minBD_[3]=1.128</v>
      </c>
      <c r="R8" t="str">
        <f t="shared" si="8"/>
        <v>; maxBD_[3]=2.236</v>
      </c>
      <c r="S8" t="str">
        <f t="shared" si="9"/>
        <v>; minXD_[3]=0.618</v>
      </c>
      <c r="T8" t="str">
        <f t="shared" si="10"/>
        <v>; maxXD_[3]=0.786</v>
      </c>
      <c r="U8" t="str">
        <f t="shared" si="11"/>
        <v>namepatterns[3]="Max Gartley"; minXB_[3]=0.382; maxXB_[3]=0.618; minAC_[3]=0.382; maxAC_[3]=0.886; minBD_[3]=1.128; maxBD_[3]=2.236; minXD_[3]=0.618; maxXD_[3]=0.786;</v>
      </c>
    </row>
    <row r="9" spans="1:21" ht="15.75" thickBot="1" x14ac:dyDescent="0.3">
      <c r="A9">
        <v>4</v>
      </c>
      <c r="B9" s="12" t="s">
        <v>52</v>
      </c>
      <c r="C9" s="7">
        <v>0.44600000000000001</v>
      </c>
      <c r="D9" s="7">
        <v>0.61799999999999999</v>
      </c>
      <c r="E9" s="7">
        <v>0.61799999999999999</v>
      </c>
      <c r="F9" s="7">
        <v>0.88600000000000001</v>
      </c>
      <c r="G9" s="7">
        <v>1.6180000000000001</v>
      </c>
      <c r="H9" s="7">
        <v>2.6179999999999999</v>
      </c>
      <c r="I9" s="7">
        <v>0.88600000000000001</v>
      </c>
      <c r="J9" s="7">
        <v>0.88600000000000001</v>
      </c>
      <c r="L9" t="str">
        <f t="shared" si="2"/>
        <v>namepatterns[4]="Alt Shark 2"</v>
      </c>
      <c r="M9" t="str">
        <f t="shared" si="3"/>
        <v>; minXB_[4]=0.446</v>
      </c>
      <c r="N9" t="str">
        <f t="shared" si="4"/>
        <v>; maxXB_[4]=0.618</v>
      </c>
      <c r="O9" t="str">
        <f t="shared" si="5"/>
        <v>; minAC_[4]=0.618</v>
      </c>
      <c r="P9" t="str">
        <f t="shared" si="6"/>
        <v>; maxAC_[4]=0.886</v>
      </c>
      <c r="Q9" t="str">
        <f t="shared" si="7"/>
        <v>; minBD_[4]=1.618</v>
      </c>
      <c r="R9" t="str">
        <f t="shared" si="8"/>
        <v>; maxBD_[4]=2.618</v>
      </c>
      <c r="S9" t="str">
        <f t="shared" si="9"/>
        <v>; minXD_[4]=0.886</v>
      </c>
      <c r="T9" t="str">
        <f t="shared" si="10"/>
        <v>; maxXD_[4]=0.886</v>
      </c>
      <c r="U9" t="str">
        <f t="shared" si="11"/>
        <v>namepatterns[4]="Alt Shark 2"; minXB_[4]=0.446; maxXB_[4]=0.618; minAC_[4]=0.618; maxAC_[4]=0.886; minBD_[4]=1.618; maxBD_[4]=2.618; minXD_[4]=0.886; maxXD_[4]=0.886;</v>
      </c>
    </row>
    <row r="10" spans="1:21" ht="15.75" thickBot="1" x14ac:dyDescent="0.3">
      <c r="A10">
        <v>5</v>
      </c>
      <c r="B10" s="13" t="s">
        <v>48</v>
      </c>
      <c r="C10" s="7">
        <v>0.5</v>
      </c>
      <c r="D10" s="9">
        <v>0.78600000000000003</v>
      </c>
      <c r="E10" s="7">
        <v>0.46700000000000003</v>
      </c>
      <c r="F10" s="7">
        <v>0.70699999999999996</v>
      </c>
      <c r="G10" s="7">
        <v>1.6180000000000001</v>
      </c>
      <c r="H10" s="7">
        <v>2.6179999999999999</v>
      </c>
      <c r="I10" s="7">
        <v>0.78600000000000003</v>
      </c>
      <c r="J10" s="7">
        <v>0.78600000000000003</v>
      </c>
      <c r="L10" t="str">
        <f t="shared" si="2"/>
        <v>namepatterns[5]="Anti Nen star"</v>
      </c>
      <c r="M10" t="str">
        <f t="shared" si="3"/>
        <v>; minXB_[5]=0.5</v>
      </c>
      <c r="N10" t="str">
        <f t="shared" si="4"/>
        <v>; maxXB_[5]=0.786</v>
      </c>
      <c r="O10" t="str">
        <f t="shared" si="5"/>
        <v>; minAC_[5]=0.467</v>
      </c>
      <c r="P10" t="str">
        <f t="shared" si="6"/>
        <v>; maxAC_[5]=0.707</v>
      </c>
      <c r="Q10" t="str">
        <f t="shared" si="7"/>
        <v>; minBD_[5]=1.618</v>
      </c>
      <c r="R10" t="str">
        <f t="shared" si="8"/>
        <v>; maxBD_[5]=2.618</v>
      </c>
      <c r="S10" t="str">
        <f t="shared" si="9"/>
        <v>; minXD_[5]=0.786</v>
      </c>
      <c r="T10" t="str">
        <f t="shared" si="10"/>
        <v>; maxXD_[5]=0.786</v>
      </c>
      <c r="U10" t="str">
        <f t="shared" si="11"/>
        <v>namepatterns[5]="Anti Nen star"; minXB_[5]=0.5; maxXB_[5]=0.786; minAC_[5]=0.467; maxAC_[5]=0.707; minBD_[5]=1.618; maxBD_[5]=2.618; minXD_[5]=0.786; maxXD_[5]=0.786;</v>
      </c>
    </row>
    <row r="11" spans="1:21" ht="15.75" thickBot="1" x14ac:dyDescent="0.3">
      <c r="A11">
        <v>6</v>
      </c>
      <c r="B11" s="12" t="s">
        <v>30</v>
      </c>
      <c r="C11" s="7">
        <v>0.5</v>
      </c>
      <c r="D11" s="7">
        <v>0.5</v>
      </c>
      <c r="E11" s="7">
        <v>0.38200000000000001</v>
      </c>
      <c r="F11" s="7">
        <v>0.88600000000000001</v>
      </c>
      <c r="G11" s="7">
        <v>1.1279999999999999</v>
      </c>
      <c r="H11" s="7">
        <v>2.6179999999999999</v>
      </c>
      <c r="I11" s="7">
        <v>0.78600000000000003</v>
      </c>
      <c r="J11" s="7">
        <v>0.78600000000000003</v>
      </c>
      <c r="L11" t="str">
        <f t="shared" si="2"/>
        <v>namepatterns[6]="Leonardo"</v>
      </c>
      <c r="M11" t="str">
        <f t="shared" si="3"/>
        <v>; minXB_[6]=0.5</v>
      </c>
      <c r="N11" t="str">
        <f t="shared" si="4"/>
        <v>; maxXB_[6]=0.5</v>
      </c>
      <c r="O11" t="str">
        <f t="shared" si="5"/>
        <v>; minAC_[6]=0.382</v>
      </c>
      <c r="P11" t="str">
        <f t="shared" si="6"/>
        <v>; maxAC_[6]=0.886</v>
      </c>
      <c r="Q11" t="str">
        <f t="shared" si="7"/>
        <v>; minBD_[6]=1.128</v>
      </c>
      <c r="R11" t="str">
        <f t="shared" si="8"/>
        <v>; maxBD_[6]=2.618</v>
      </c>
      <c r="S11" t="str">
        <f t="shared" si="9"/>
        <v>; minXD_[6]=0.786</v>
      </c>
      <c r="T11" t="str">
        <f t="shared" si="10"/>
        <v>; maxXD_[6]=0.786</v>
      </c>
      <c r="U11" t="str">
        <f t="shared" si="11"/>
        <v>namepatterns[6]="Leonardo"; minXB_[6]=0.5; maxXB_[6]=0.5; minAC_[6]=0.382; maxAC_[6]=0.886; minBD_[6]=1.128; maxBD_[6]=2.618; minXD_[6]=0.786; maxXD_[6]=0.786;</v>
      </c>
    </row>
    <row r="12" spans="1:21" ht="15.75" thickBot="1" x14ac:dyDescent="0.3">
      <c r="A12">
        <v>7</v>
      </c>
      <c r="B12" s="12" t="s">
        <v>0</v>
      </c>
      <c r="C12" s="7">
        <v>0.61799999999999999</v>
      </c>
      <c r="D12" s="7">
        <v>0.61799999999999999</v>
      </c>
      <c r="E12" s="7">
        <v>0.38200000000000001</v>
      </c>
      <c r="F12" s="7">
        <v>0.88600000000000001</v>
      </c>
      <c r="G12" s="7">
        <v>1.272</v>
      </c>
      <c r="H12" s="7">
        <v>1.6180000000000001</v>
      </c>
      <c r="I12" s="7">
        <v>0.78600000000000003</v>
      </c>
      <c r="J12" s="7">
        <v>0.78600000000000003</v>
      </c>
      <c r="L12" t="str">
        <f t="shared" si="2"/>
        <v>namepatterns[7]="Gartley"</v>
      </c>
      <c r="M12" t="str">
        <f t="shared" si="3"/>
        <v>; minXB_[7]=0.618</v>
      </c>
      <c r="N12" t="str">
        <f t="shared" si="4"/>
        <v>; maxXB_[7]=0.618</v>
      </c>
      <c r="O12" t="str">
        <f t="shared" si="5"/>
        <v>; minAC_[7]=0.382</v>
      </c>
      <c r="P12" t="str">
        <f t="shared" si="6"/>
        <v>; maxAC_[7]=0.886</v>
      </c>
      <c r="Q12" t="str">
        <f t="shared" si="7"/>
        <v>; minBD_[7]=1.272</v>
      </c>
      <c r="R12" t="str">
        <f t="shared" si="8"/>
        <v>; maxBD_[7]=1.618</v>
      </c>
      <c r="S12" t="str">
        <f t="shared" si="9"/>
        <v>; minXD_[7]=0.786</v>
      </c>
      <c r="T12" t="str">
        <f t="shared" si="10"/>
        <v>; maxXD_[7]=0.786</v>
      </c>
      <c r="U12" t="str">
        <f t="shared" si="11"/>
        <v>namepatterns[7]="Gartley"; minXB_[7]=0.618; maxXB_[7]=0.618; minAC_[7]=0.382; maxAC_[7]=0.886; minBD_[7]=1.272; maxBD_[7]=1.618; minXD_[7]=0.786; maxXD_[7]=0.786;</v>
      </c>
    </row>
    <row r="13" spans="1:21" ht="15.75" thickBot="1" x14ac:dyDescent="0.3">
      <c r="A13">
        <v>8</v>
      </c>
      <c r="B13" s="14" t="s">
        <v>4</v>
      </c>
      <c r="C13" s="10">
        <v>0.38200000000000001</v>
      </c>
      <c r="D13" s="10">
        <v>0.61799999999999999</v>
      </c>
      <c r="E13" s="10">
        <v>0.38200000000000001</v>
      </c>
      <c r="F13" s="10">
        <v>0.88600000000000001</v>
      </c>
      <c r="G13" s="10">
        <v>2.2400000000000002</v>
      </c>
      <c r="H13" s="10">
        <v>3.6179999999999999</v>
      </c>
      <c r="I13" s="10">
        <v>1.6180000000000001</v>
      </c>
      <c r="J13" s="10">
        <v>1.6180000000000001</v>
      </c>
      <c r="L13" t="str">
        <f t="shared" si="2"/>
        <v>namepatterns[8]="Crab"</v>
      </c>
      <c r="M13" t="str">
        <f t="shared" si="3"/>
        <v>; minXB_[8]=0.382</v>
      </c>
      <c r="N13" t="str">
        <f t="shared" si="4"/>
        <v>; maxXB_[8]=0.618</v>
      </c>
      <c r="O13" t="str">
        <f t="shared" si="5"/>
        <v>; minAC_[8]=0.382</v>
      </c>
      <c r="P13" t="str">
        <f t="shared" si="6"/>
        <v>; maxAC_[8]=0.886</v>
      </c>
      <c r="Q13" t="str">
        <f t="shared" si="7"/>
        <v>; minBD_[8]=2.24</v>
      </c>
      <c r="R13" t="str">
        <f t="shared" si="8"/>
        <v>; maxBD_[8]=3.618</v>
      </c>
      <c r="S13" t="str">
        <f t="shared" si="9"/>
        <v>; minXD_[8]=1.618</v>
      </c>
      <c r="T13" t="str">
        <f t="shared" si="10"/>
        <v>; maxXD_[8]=1.618</v>
      </c>
      <c r="U13" t="str">
        <f t="shared" si="11"/>
        <v>namepatterns[8]="Crab"; minXB_[8]=0.382; maxXB_[8]=0.618; minAC_[8]=0.382; maxAC_[8]=0.886; minBD_[8]=2.24; maxBD_[8]=3.618; minXD_[8]=1.618; maxXD_[8]=1.618;</v>
      </c>
    </row>
    <row r="14" spans="1:21" ht="15.75" thickBot="1" x14ac:dyDescent="0.3">
      <c r="A14">
        <v>9</v>
      </c>
      <c r="B14" s="12" t="s">
        <v>53</v>
      </c>
      <c r="C14" s="7">
        <v>0.44600000000000001</v>
      </c>
      <c r="D14" s="7">
        <v>0.61799999999999999</v>
      </c>
      <c r="E14" s="7">
        <v>0.61799999999999999</v>
      </c>
      <c r="F14" s="7">
        <v>0.88600000000000001</v>
      </c>
      <c r="G14" s="7">
        <v>1.6180000000000001</v>
      </c>
      <c r="H14" s="7">
        <v>2.6179999999999999</v>
      </c>
      <c r="I14" s="7">
        <v>1.1279999999999999</v>
      </c>
      <c r="J14" s="7">
        <v>1.1279999999999999</v>
      </c>
      <c r="L14" t="str">
        <f t="shared" si="2"/>
        <v>namepatterns[9]="Alt  Shark 1"</v>
      </c>
      <c r="M14" t="str">
        <f t="shared" si="3"/>
        <v>; minXB_[9]=0.446</v>
      </c>
      <c r="N14" t="str">
        <f t="shared" si="4"/>
        <v>; maxXB_[9]=0.618</v>
      </c>
      <c r="O14" t="str">
        <f t="shared" si="5"/>
        <v>; minAC_[9]=0.618</v>
      </c>
      <c r="P14" t="str">
        <f t="shared" si="6"/>
        <v>; maxAC_[9]=0.886</v>
      </c>
      <c r="Q14" t="str">
        <f t="shared" si="7"/>
        <v>; minBD_[9]=1.618</v>
      </c>
      <c r="R14" t="str">
        <f t="shared" si="8"/>
        <v>; maxBD_[9]=2.618</v>
      </c>
      <c r="S14" t="str">
        <f t="shared" si="9"/>
        <v>; minXD_[9]=1.128</v>
      </c>
      <c r="T14" t="str">
        <f t="shared" si="10"/>
        <v>; maxXD_[9]=1.128</v>
      </c>
      <c r="U14" t="str">
        <f t="shared" si="11"/>
        <v>namepatterns[9]="Alt  Shark 1"; minXB_[9]=0.446; maxXB_[9]=0.618; minAC_[9]=0.618; maxAC_[9]=0.886; minBD_[9]=1.618; maxBD_[9]=2.618; minXD_[9]=1.128; maxXD_[9]=1.128;</v>
      </c>
    </row>
    <row r="15" spans="1:21" ht="15.75" thickBot="1" x14ac:dyDescent="0.3">
      <c r="A15">
        <v>10</v>
      </c>
      <c r="B15" s="13" t="s">
        <v>49</v>
      </c>
      <c r="C15" s="7">
        <v>0.5</v>
      </c>
      <c r="D15" s="9">
        <v>0.78600000000000003</v>
      </c>
      <c r="E15" s="7">
        <v>0.46700000000000003</v>
      </c>
      <c r="F15" s="7">
        <v>0.70699999999999996</v>
      </c>
      <c r="G15" s="7">
        <v>1.6180000000000001</v>
      </c>
      <c r="H15" s="7">
        <v>2.6179999999999999</v>
      </c>
      <c r="I15" s="7">
        <v>1.272</v>
      </c>
      <c r="J15" s="7">
        <v>1.272</v>
      </c>
      <c r="L15" t="str">
        <f t="shared" si="2"/>
        <v>namepatterns[10]="Anti New Cypher"</v>
      </c>
      <c r="M15" t="str">
        <f t="shared" si="3"/>
        <v>; minXB_[10]=0.5</v>
      </c>
      <c r="N15" t="str">
        <f t="shared" si="4"/>
        <v>; maxXB_[10]=0.786</v>
      </c>
      <c r="O15" t="str">
        <f t="shared" si="5"/>
        <v>; minAC_[10]=0.467</v>
      </c>
      <c r="P15" t="str">
        <f t="shared" si="6"/>
        <v>; maxAC_[10]=0.707</v>
      </c>
      <c r="Q15" t="str">
        <f t="shared" si="7"/>
        <v>; minBD_[10]=1.618</v>
      </c>
      <c r="R15" t="str">
        <f t="shared" si="8"/>
        <v>; maxBD_[10]=2.618</v>
      </c>
      <c r="S15" t="str">
        <f t="shared" si="9"/>
        <v>; minXD_[10]=1.272</v>
      </c>
      <c r="T15" t="str">
        <f t="shared" si="10"/>
        <v>; maxXD_[10]=1.272</v>
      </c>
      <c r="U15" t="str">
        <f t="shared" si="11"/>
        <v>namepatterns[10]="Anti New Cypher"; minXB_[10]=0.5; maxXB_[10]=0.786; minAC_[10]=0.467; maxAC_[10]=0.707; minBD_[10]=1.618; maxBD_[10]=2.618; minXD_[10]=1.272; maxXD_[10]=1.272;</v>
      </c>
    </row>
    <row r="16" spans="1:21" s="5" customFormat="1" ht="15.75" thickBot="1" x14ac:dyDescent="0.3">
      <c r="A16" s="5">
        <v>11</v>
      </c>
      <c r="B16" s="12" t="s">
        <v>34</v>
      </c>
      <c r="C16" s="7">
        <v>0.61799999999999999</v>
      </c>
      <c r="D16" s="7">
        <v>0.88600000000000001</v>
      </c>
      <c r="E16" s="7">
        <v>0.38200000000000001</v>
      </c>
      <c r="F16" s="7">
        <v>0.88600000000000001</v>
      </c>
      <c r="G16" s="7">
        <v>1.272</v>
      </c>
      <c r="H16" s="7">
        <v>2.6179999999999999</v>
      </c>
      <c r="I16" s="7">
        <v>1.272</v>
      </c>
      <c r="J16" s="7">
        <v>1.6180000000000001</v>
      </c>
      <c r="L16" t="str">
        <f t="shared" si="2"/>
        <v>namepatterns[11]="Max Butterfly"</v>
      </c>
      <c r="M16" t="str">
        <f t="shared" si="3"/>
        <v>; minXB_[11]=0.618</v>
      </c>
      <c r="N16" t="str">
        <f t="shared" si="4"/>
        <v>; maxXB_[11]=0.886</v>
      </c>
      <c r="O16" t="str">
        <f t="shared" si="5"/>
        <v>; minAC_[11]=0.382</v>
      </c>
      <c r="P16" t="str">
        <f t="shared" si="6"/>
        <v>; maxAC_[11]=0.886</v>
      </c>
      <c r="Q16" t="str">
        <f t="shared" si="7"/>
        <v>; minBD_[11]=1.272</v>
      </c>
      <c r="R16" t="str">
        <f t="shared" si="8"/>
        <v>; maxBD_[11]=2.618</v>
      </c>
      <c r="S16" t="str">
        <f t="shared" si="9"/>
        <v>; minXD_[11]=1.272</v>
      </c>
      <c r="T16" t="str">
        <f t="shared" si="10"/>
        <v>; maxXD_[11]=1.618</v>
      </c>
      <c r="U16" t="str">
        <f t="shared" si="11"/>
        <v>namepatterns[11]="Max Butterfly"; minXB_[11]=0.618; maxXB_[11]=0.886; minAC_[11]=0.382; maxAC_[11]=0.886; minBD_[11]=1.272; maxBD_[11]=2.618; minXD_[11]=1.272; maxXD_[11]=1.618;</v>
      </c>
    </row>
    <row r="17" spans="1:21" ht="15.75" thickBot="1" x14ac:dyDescent="0.3">
      <c r="A17">
        <v>12</v>
      </c>
      <c r="B17" s="12" t="s">
        <v>2</v>
      </c>
      <c r="C17" s="7">
        <v>0.78600000000000003</v>
      </c>
      <c r="D17" s="7">
        <v>1</v>
      </c>
      <c r="E17" s="7">
        <v>0.61799999999999999</v>
      </c>
      <c r="F17" s="7">
        <v>1</v>
      </c>
      <c r="G17" s="7">
        <v>1.1279999999999999</v>
      </c>
      <c r="H17" s="7">
        <v>1.6180000000000001</v>
      </c>
      <c r="I17" s="7">
        <v>1.1279999999999999</v>
      </c>
      <c r="J17" s="7">
        <v>1.1279999999999999</v>
      </c>
      <c r="L17" t="str">
        <f t="shared" si="2"/>
        <v>namepatterns[12]="Butterfly 113"</v>
      </c>
      <c r="M17" t="str">
        <f t="shared" si="3"/>
        <v>; minXB_[12]=0.786</v>
      </c>
      <c r="N17" t="str">
        <f t="shared" si="4"/>
        <v>; maxXB_[12]=1</v>
      </c>
      <c r="O17" t="str">
        <f t="shared" si="5"/>
        <v>; minAC_[12]=0.618</v>
      </c>
      <c r="P17" t="str">
        <f t="shared" si="6"/>
        <v>; maxAC_[12]=1</v>
      </c>
      <c r="Q17" t="str">
        <f t="shared" si="7"/>
        <v>; minBD_[12]=1.128</v>
      </c>
      <c r="R17" t="str">
        <f t="shared" si="8"/>
        <v>; maxBD_[12]=1.618</v>
      </c>
      <c r="S17" t="str">
        <f t="shared" si="9"/>
        <v>; minXD_[12]=1.128</v>
      </c>
      <c r="T17" t="str">
        <f t="shared" si="10"/>
        <v>; maxXD_[12]=1.128</v>
      </c>
      <c r="U17" t="str">
        <f t="shared" si="11"/>
        <v>namepatterns[12]="Butterfly 113"; minXB_[12]=0.786; maxXB_[12]=1; minAC_[12]=0.618; maxAC_[12]=1; minBD_[12]=1.128; maxBD_[12]=1.618; minXD_[12]=1.128; maxXD_[12]=1.128;</v>
      </c>
    </row>
    <row r="18" spans="1:21" ht="15.75" thickBot="1" x14ac:dyDescent="0.3">
      <c r="A18">
        <v>13</v>
      </c>
      <c r="B18" s="12" t="s">
        <v>3</v>
      </c>
      <c r="C18" s="7">
        <v>0.78600000000000003</v>
      </c>
      <c r="D18" s="7">
        <v>0.78600000000000003</v>
      </c>
      <c r="E18" s="7">
        <v>0.38200000000000001</v>
      </c>
      <c r="F18" s="7">
        <v>0.88600000000000001</v>
      </c>
      <c r="G18" s="7">
        <v>1.6180000000000001</v>
      </c>
      <c r="H18" s="7">
        <v>2.6179999999999999</v>
      </c>
      <c r="I18" s="7">
        <v>1.272</v>
      </c>
      <c r="J18" s="7">
        <v>1.6180000000000001</v>
      </c>
      <c r="L18" t="str">
        <f t="shared" si="2"/>
        <v>namepatterns[13]="Butterfly"</v>
      </c>
      <c r="M18" t="str">
        <f t="shared" si="3"/>
        <v>; minXB_[13]=0.786</v>
      </c>
      <c r="N18" t="str">
        <f t="shared" si="4"/>
        <v>; maxXB_[13]=0.786</v>
      </c>
      <c r="O18" t="str">
        <f t="shared" si="5"/>
        <v>; minAC_[13]=0.382</v>
      </c>
      <c r="P18" t="str">
        <f t="shared" si="6"/>
        <v>; maxAC_[13]=0.886</v>
      </c>
      <c r="Q18" t="str">
        <f t="shared" si="7"/>
        <v>; minBD_[13]=1.618</v>
      </c>
      <c r="R18" t="str">
        <f t="shared" si="8"/>
        <v>; maxBD_[13]=2.618</v>
      </c>
      <c r="S18" t="str">
        <f t="shared" si="9"/>
        <v>; minXD_[13]=1.272</v>
      </c>
      <c r="T18" t="str">
        <f t="shared" si="10"/>
        <v>; maxXD_[13]=1.618</v>
      </c>
      <c r="U18" t="str">
        <f t="shared" si="11"/>
        <v>namepatterns[13]="Butterfly"; minXB_[13]=0.786; maxXB_[13]=0.786; minAC_[13]=0.382; maxAC_[13]=0.886; minBD_[13]=1.618; maxBD_[13]=2.618; minXD_[13]=1.272; maxXD_[13]=1.618;</v>
      </c>
    </row>
    <row r="19" spans="1:21" ht="15.75" thickBot="1" x14ac:dyDescent="0.3">
      <c r="A19">
        <v>14</v>
      </c>
      <c r="B19" s="12" t="s">
        <v>11</v>
      </c>
      <c r="C19" s="7">
        <v>0.88600000000000001</v>
      </c>
      <c r="D19" s="7">
        <v>0.88600000000000001</v>
      </c>
      <c r="E19" s="7">
        <v>0.38200000000000001</v>
      </c>
      <c r="F19" s="7">
        <v>0.88600000000000001</v>
      </c>
      <c r="G19" s="7">
        <v>2.6179999999999999</v>
      </c>
      <c r="H19" s="7">
        <v>3.6179999999999999</v>
      </c>
      <c r="I19" s="7">
        <v>1.6180000000000001</v>
      </c>
      <c r="J19" s="7">
        <v>1.6180000000000001</v>
      </c>
      <c r="L19" t="str">
        <f t="shared" si="2"/>
        <v>namepatterns[14]="Deep Crab"</v>
      </c>
      <c r="M19" t="str">
        <f t="shared" si="3"/>
        <v>; minXB_[14]=0.886</v>
      </c>
      <c r="N19" t="str">
        <f t="shared" si="4"/>
        <v>; maxXB_[14]=0.886</v>
      </c>
      <c r="O19" t="str">
        <f t="shared" si="5"/>
        <v>; minAC_[14]=0.382</v>
      </c>
      <c r="P19" t="str">
        <f t="shared" si="6"/>
        <v>; maxAC_[14]=0.886</v>
      </c>
      <c r="Q19" t="str">
        <f t="shared" si="7"/>
        <v>; minBD_[14]=2.618</v>
      </c>
      <c r="R19" t="str">
        <f t="shared" si="8"/>
        <v>; maxBD_[14]=3.618</v>
      </c>
      <c r="S19" t="str">
        <f t="shared" si="9"/>
        <v>; minXD_[14]=1.618</v>
      </c>
      <c r="T19" t="str">
        <f t="shared" si="10"/>
        <v>; maxXD_[14]=1.618</v>
      </c>
      <c r="U19" t="str">
        <f t="shared" si="11"/>
        <v>namepatterns[14]="Deep Crab"; minXB_[14]=0.886; maxXB_[14]=0.886; minAC_[14]=0.382; maxAC_[14]=0.886; minBD_[14]=2.618; maxBD_[14]=3.618; minXD_[14]=1.618; maxXD_[14]=1.618;</v>
      </c>
    </row>
    <row r="20" spans="1:21" ht="15.75" thickBot="1" x14ac:dyDescent="0.3">
      <c r="A20">
        <v>15</v>
      </c>
      <c r="B20" s="12" t="s">
        <v>6</v>
      </c>
      <c r="C20" s="7">
        <v>0.27600000000000002</v>
      </c>
      <c r="D20" s="7">
        <v>0.44600000000000001</v>
      </c>
      <c r="E20" s="7">
        <v>1.1279999999999999</v>
      </c>
      <c r="F20" s="7">
        <v>2.6179999999999999</v>
      </c>
      <c r="G20" s="7">
        <v>1.6180000000000001</v>
      </c>
      <c r="H20" s="7">
        <v>2.6179999999999999</v>
      </c>
      <c r="I20" s="7">
        <v>0.61799999999999999</v>
      </c>
      <c r="J20" s="7">
        <v>0.61799999999999999</v>
      </c>
      <c r="L20" t="str">
        <f t="shared" si="2"/>
        <v>namepatterns[15]="A Crab"</v>
      </c>
      <c r="M20" t="str">
        <f t="shared" si="3"/>
        <v>; minXB_[15]=0.276</v>
      </c>
      <c r="N20" t="str">
        <f t="shared" si="4"/>
        <v>; maxXB_[15]=0.446</v>
      </c>
      <c r="O20" t="str">
        <f t="shared" si="5"/>
        <v>; minAC_[15]=1.128</v>
      </c>
      <c r="P20" t="str">
        <f t="shared" si="6"/>
        <v>; maxAC_[15]=2.618</v>
      </c>
      <c r="Q20" t="str">
        <f t="shared" si="7"/>
        <v>; minBD_[15]=1.618</v>
      </c>
      <c r="R20" t="str">
        <f t="shared" si="8"/>
        <v>; maxBD_[15]=2.618</v>
      </c>
      <c r="S20" t="str">
        <f t="shared" si="9"/>
        <v>; minXD_[15]=0.618</v>
      </c>
      <c r="T20" t="str">
        <f t="shared" si="10"/>
        <v>; maxXD_[15]=0.618</v>
      </c>
      <c r="U20" t="str">
        <f t="shared" si="11"/>
        <v>namepatterns[15]="A Crab"; minXB_[15]=0.276; maxXB_[15]=0.446; minAC_[15]=1.128; maxAC_[15]=2.618; minBD_[15]=1.618; maxBD_[15]=2.618; minXD_[15]=0.618; maxXD_[15]=0.618;</v>
      </c>
    </row>
    <row r="21" spans="1:21" ht="15.75" thickBot="1" x14ac:dyDescent="0.3">
      <c r="A21">
        <v>16</v>
      </c>
      <c r="B21" s="13" t="s">
        <v>40</v>
      </c>
      <c r="C21" s="7">
        <v>0.38200000000000001</v>
      </c>
      <c r="D21" s="7">
        <v>0.61799999999999999</v>
      </c>
      <c r="E21" s="7">
        <v>1.4139999999999999</v>
      </c>
      <c r="F21" s="7">
        <v>2.14</v>
      </c>
      <c r="G21" s="9">
        <v>1.272</v>
      </c>
      <c r="H21" s="9">
        <v>2</v>
      </c>
      <c r="I21" s="7">
        <v>0.78600000000000003</v>
      </c>
      <c r="J21" s="7">
        <v>0.78600000000000003</v>
      </c>
      <c r="L21" t="str">
        <f t="shared" si="2"/>
        <v>namepatterns[16]="New Cypher"</v>
      </c>
      <c r="M21" t="str">
        <f t="shared" si="3"/>
        <v>; minXB_[16]=0.382</v>
      </c>
      <c r="N21" t="str">
        <f t="shared" si="4"/>
        <v>; maxXB_[16]=0.618</v>
      </c>
      <c r="O21" t="str">
        <f t="shared" si="5"/>
        <v>; minAC_[16]=1.414</v>
      </c>
      <c r="P21" t="str">
        <f t="shared" si="6"/>
        <v>; maxAC_[16]=2.14</v>
      </c>
      <c r="Q21" t="str">
        <f t="shared" si="7"/>
        <v>; minBD_[16]=1.272</v>
      </c>
      <c r="R21" t="str">
        <f t="shared" si="8"/>
        <v>; maxBD_[16]=2</v>
      </c>
      <c r="S21" t="str">
        <f t="shared" si="9"/>
        <v>; minXD_[16]=0.786</v>
      </c>
      <c r="T21" t="str">
        <f t="shared" si="10"/>
        <v>; maxXD_[16]=0.786</v>
      </c>
      <c r="U21" t="str">
        <f t="shared" si="11"/>
        <v>namepatterns[16]="New Cypher"; minXB_[16]=0.382; maxXB_[16]=0.618; minAC_[16]=1.414; maxAC_[16]=2.14; minBD_[16]=1.272; maxBD_[16]=2; minXD_[16]=0.786; maxXD_[16]=0.786;</v>
      </c>
    </row>
    <row r="22" spans="1:21" ht="15.75" thickBot="1" x14ac:dyDescent="0.3">
      <c r="A22">
        <v>17</v>
      </c>
      <c r="B22" s="12" t="s">
        <v>5</v>
      </c>
      <c r="C22" s="7">
        <v>0.38200000000000001</v>
      </c>
      <c r="D22" s="7">
        <v>0.61799999999999999</v>
      </c>
      <c r="E22" s="7">
        <v>1.1279999999999999</v>
      </c>
      <c r="F22" s="7">
        <v>2.6179999999999999</v>
      </c>
      <c r="G22" s="7">
        <v>1.272</v>
      </c>
      <c r="H22" s="7">
        <v>1.272</v>
      </c>
      <c r="I22" s="7">
        <v>0.61799999999999999</v>
      </c>
      <c r="J22" s="7">
        <v>0.78600000000000003</v>
      </c>
      <c r="L22" t="str">
        <f t="shared" si="2"/>
        <v>namepatterns[17]="A Butterfly"</v>
      </c>
      <c r="M22" t="str">
        <f t="shared" si="3"/>
        <v>; minXB_[17]=0.382</v>
      </c>
      <c r="N22" t="str">
        <f t="shared" si="4"/>
        <v>; maxXB_[17]=0.618</v>
      </c>
      <c r="O22" t="str">
        <f t="shared" si="5"/>
        <v>; minAC_[17]=1.128</v>
      </c>
      <c r="P22" t="str">
        <f t="shared" si="6"/>
        <v>; maxAC_[17]=2.618</v>
      </c>
      <c r="Q22" t="str">
        <f t="shared" si="7"/>
        <v>; minBD_[17]=1.272</v>
      </c>
      <c r="R22" t="str">
        <f t="shared" si="8"/>
        <v>; maxBD_[17]=1.272</v>
      </c>
      <c r="S22" t="str">
        <f t="shared" si="9"/>
        <v>; minXD_[17]=0.618</v>
      </c>
      <c r="T22" t="str">
        <f t="shared" si="10"/>
        <v>; maxXD_[17]=0.786</v>
      </c>
      <c r="U22" t="str">
        <f t="shared" si="11"/>
        <v>namepatterns[17]="A Butterfly"; minXB_[17]=0.382; maxXB_[17]=0.618; minAC_[17]=1.128; maxAC_[17]=2.618; minBD_[17]=1.272; maxBD_[17]=1.272; minXD_[17]=0.618; maxXD_[17]=0.786;</v>
      </c>
    </row>
    <row r="23" spans="1:21" ht="15.75" thickBot="1" x14ac:dyDescent="0.3">
      <c r="A23">
        <v>18</v>
      </c>
      <c r="B23" s="12" t="s">
        <v>54</v>
      </c>
      <c r="C23" s="7">
        <v>0.38200000000000001</v>
      </c>
      <c r="D23" s="7">
        <v>0.61799999999999999</v>
      </c>
      <c r="E23" s="7">
        <v>1.1279999999999999</v>
      </c>
      <c r="F23" s="7">
        <v>1.6180000000000001</v>
      </c>
      <c r="G23" s="7">
        <v>1.6180000000000001</v>
      </c>
      <c r="H23" s="7">
        <v>2.2360000000000002</v>
      </c>
      <c r="I23" s="7">
        <v>0.88600000000000001</v>
      </c>
      <c r="J23" s="7">
        <v>0.88600000000000001</v>
      </c>
      <c r="L23" t="str">
        <f t="shared" si="2"/>
        <v>namepatterns[18]="Shark 1"</v>
      </c>
      <c r="M23" t="str">
        <f t="shared" si="3"/>
        <v>; minXB_[18]=0.382</v>
      </c>
      <c r="N23" t="str">
        <f t="shared" si="4"/>
        <v>; maxXB_[18]=0.618</v>
      </c>
      <c r="O23" t="str">
        <f t="shared" si="5"/>
        <v>; minAC_[18]=1.128</v>
      </c>
      <c r="P23" t="str">
        <f t="shared" si="6"/>
        <v>; maxAC_[18]=1.618</v>
      </c>
      <c r="Q23" t="str">
        <f t="shared" si="7"/>
        <v>; minBD_[18]=1.618</v>
      </c>
      <c r="R23" t="str">
        <f t="shared" si="8"/>
        <v>; maxBD_[18]=2.236</v>
      </c>
      <c r="S23" t="str">
        <f t="shared" si="9"/>
        <v>; minXD_[18]=0.886</v>
      </c>
      <c r="T23" t="str">
        <f t="shared" si="10"/>
        <v>; maxXD_[18]=0.886</v>
      </c>
      <c r="U23" t="str">
        <f t="shared" si="11"/>
        <v>namepatterns[18]="Shark 1"; minXB_[18]=0.382; maxXB_[18]=0.618; minAC_[18]=1.128; maxAC_[18]=1.618; minBD_[18]=1.618; maxBD_[18]=2.236; minXD_[18]=0.886; maxXD_[18]=0.886;</v>
      </c>
    </row>
    <row r="24" spans="1:21" ht="15.75" thickBot="1" x14ac:dyDescent="0.3">
      <c r="A24">
        <v>19</v>
      </c>
      <c r="B24" s="12" t="s">
        <v>8</v>
      </c>
      <c r="C24" s="7">
        <v>0.38200000000000001</v>
      </c>
      <c r="D24" s="7">
        <v>0.61799999999999999</v>
      </c>
      <c r="E24" s="7">
        <v>1.1279999999999999</v>
      </c>
      <c r="F24" s="7">
        <v>2.6179999999999999</v>
      </c>
      <c r="G24" s="7">
        <v>2</v>
      </c>
      <c r="H24" s="7">
        <v>2.6179999999999999</v>
      </c>
      <c r="I24" s="7">
        <v>1.1279999999999999</v>
      </c>
      <c r="J24" s="7">
        <v>1.1279999999999999</v>
      </c>
      <c r="L24" t="str">
        <f t="shared" si="2"/>
        <v>namepatterns[19]="A Bat"</v>
      </c>
      <c r="M24" t="str">
        <f t="shared" si="3"/>
        <v>; minXB_[19]=0.382</v>
      </c>
      <c r="N24" t="str">
        <f t="shared" si="4"/>
        <v>; maxXB_[19]=0.618</v>
      </c>
      <c r="O24" t="str">
        <f t="shared" si="5"/>
        <v>; minAC_[19]=1.128</v>
      </c>
      <c r="P24" t="str">
        <f t="shared" si="6"/>
        <v>; maxAC_[19]=2.618</v>
      </c>
      <c r="Q24" t="str">
        <f t="shared" si="7"/>
        <v>; minBD_[19]=2</v>
      </c>
      <c r="R24" t="str">
        <f t="shared" si="8"/>
        <v>; maxBD_[19]=2.618</v>
      </c>
      <c r="S24" t="str">
        <f t="shared" si="9"/>
        <v>; minXD_[19]=1.128</v>
      </c>
      <c r="T24" t="str">
        <f t="shared" si="10"/>
        <v>; maxXD_[19]=1.128</v>
      </c>
      <c r="U24" t="str">
        <f t="shared" si="11"/>
        <v>namepatterns[19]="A Bat"; minXB_[19]=0.382; maxXB_[19]=0.618; minAC_[19]=1.128; maxAC_[19]=2.618; minBD_[19]=2; maxBD_[19]=2.618; minXD_[19]=1.128; maxXD_[19]=1.128;</v>
      </c>
    </row>
    <row r="25" spans="1:21" ht="15.75" thickBot="1" x14ac:dyDescent="0.3">
      <c r="A25">
        <v>20</v>
      </c>
      <c r="B25" s="12" t="s">
        <v>55</v>
      </c>
      <c r="C25" s="7">
        <v>0.38200000000000001</v>
      </c>
      <c r="D25" s="7">
        <v>0.61799999999999999</v>
      </c>
      <c r="E25" s="7">
        <v>1.1279999999999999</v>
      </c>
      <c r="F25" s="7">
        <v>1.6180000000000001</v>
      </c>
      <c r="G25" s="7">
        <v>1.6180000000000001</v>
      </c>
      <c r="H25" s="7">
        <v>2.2360000000000002</v>
      </c>
      <c r="I25" s="7">
        <v>1.1279999999999999</v>
      </c>
      <c r="J25" s="7">
        <v>1.1279999999999999</v>
      </c>
      <c r="L25" t="str">
        <f t="shared" si="2"/>
        <v>namepatterns[20]="Shark 2"</v>
      </c>
      <c r="M25" t="str">
        <f t="shared" si="3"/>
        <v>; minXB_[20]=0.382</v>
      </c>
      <c r="N25" t="str">
        <f t="shared" si="4"/>
        <v>; maxXB_[20]=0.618</v>
      </c>
      <c r="O25" t="str">
        <f t="shared" si="5"/>
        <v>; minAC_[20]=1.128</v>
      </c>
      <c r="P25" t="str">
        <f t="shared" si="6"/>
        <v>; maxAC_[20]=1.618</v>
      </c>
      <c r="Q25" t="str">
        <f t="shared" si="7"/>
        <v>; minBD_[20]=1.618</v>
      </c>
      <c r="R25" t="str">
        <f t="shared" si="8"/>
        <v>; maxBD_[20]=2.236</v>
      </c>
      <c r="S25" t="str">
        <f t="shared" si="9"/>
        <v>; minXD_[20]=1.128</v>
      </c>
      <c r="T25" t="str">
        <f t="shared" si="10"/>
        <v>; maxXD_[20]=1.128</v>
      </c>
      <c r="U25" t="str">
        <f t="shared" si="11"/>
        <v>namepatterns[20]="Shark 2"; minXB_[20]=0.382; maxXB_[20]=0.618; minAC_[20]=1.128; maxAC_[20]=1.618; minBD_[20]=1.618; maxBD_[20]=2.236; minXD_[20]=1.128; maxXD_[20]=1.128;</v>
      </c>
    </row>
    <row r="26" spans="1:21" ht="15.75" thickBot="1" x14ac:dyDescent="0.3">
      <c r="A26">
        <v>21</v>
      </c>
      <c r="B26" s="13" t="s">
        <v>9</v>
      </c>
      <c r="C26" s="7">
        <v>0.38200000000000001</v>
      </c>
      <c r="D26" s="7">
        <v>0.61799999999999999</v>
      </c>
      <c r="E26" s="7">
        <v>1.4139999999999999</v>
      </c>
      <c r="F26" s="7">
        <v>2.14</v>
      </c>
      <c r="G26" s="9">
        <v>1.272</v>
      </c>
      <c r="H26" s="9">
        <v>2</v>
      </c>
      <c r="I26" s="7">
        <v>1.272</v>
      </c>
      <c r="J26" s="7">
        <v>1.272</v>
      </c>
      <c r="L26" t="str">
        <f t="shared" si="2"/>
        <v>namepatterns[21]="Nen star"</v>
      </c>
      <c r="M26" t="str">
        <f t="shared" si="3"/>
        <v>; minXB_[21]=0.382</v>
      </c>
      <c r="N26" t="str">
        <f t="shared" si="4"/>
        <v>; maxXB_[21]=0.618</v>
      </c>
      <c r="O26" t="str">
        <f t="shared" si="5"/>
        <v>; minAC_[21]=1.414</v>
      </c>
      <c r="P26" t="str">
        <f t="shared" si="6"/>
        <v>; maxAC_[21]=2.14</v>
      </c>
      <c r="Q26" t="str">
        <f t="shared" si="7"/>
        <v>; minBD_[21]=1.272</v>
      </c>
      <c r="R26" t="str">
        <f t="shared" si="8"/>
        <v>; maxBD_[21]=2</v>
      </c>
      <c r="S26" t="str">
        <f t="shared" si="9"/>
        <v>; minXD_[21]=1.272</v>
      </c>
      <c r="T26" t="str">
        <f t="shared" si="10"/>
        <v>; maxXD_[21]=1.272</v>
      </c>
      <c r="U26" t="str">
        <f t="shared" si="11"/>
        <v>namepatterns[21]="Nen star"; minXB_[21]=0.382; maxXB_[21]=0.618; minAC_[21]=1.414; maxAC_[21]=2.14; minBD_[21]=1.272; maxBD_[21]=2; minXD_[21]=1.272; maxXD_[21]=1.272;</v>
      </c>
    </row>
    <row r="27" spans="1:21" ht="15.75" thickBot="1" x14ac:dyDescent="0.3">
      <c r="A27">
        <v>22</v>
      </c>
      <c r="B27" s="12" t="s">
        <v>37</v>
      </c>
      <c r="C27" s="7">
        <v>0.38200000000000001</v>
      </c>
      <c r="D27" s="7">
        <v>0.38200000000000001</v>
      </c>
      <c r="E27" s="7">
        <v>0.38200000000000001</v>
      </c>
      <c r="F27" s="7">
        <v>0.88600000000000001</v>
      </c>
      <c r="G27" s="7">
        <v>2</v>
      </c>
      <c r="H27" s="7">
        <v>3.6179999999999999</v>
      </c>
      <c r="I27" s="7">
        <v>1.1279999999999999</v>
      </c>
      <c r="J27" s="7">
        <v>1.1279999999999999</v>
      </c>
      <c r="L27" t="str">
        <f t="shared" si="2"/>
        <v>namepatterns[22]="Alt Bat"</v>
      </c>
      <c r="M27" t="str">
        <f t="shared" si="3"/>
        <v>; minXB_[22]=0.382</v>
      </c>
      <c r="N27" t="str">
        <f t="shared" si="4"/>
        <v>; maxXB_[22]=0.382</v>
      </c>
      <c r="O27" t="str">
        <f t="shared" si="5"/>
        <v>; minAC_[22]=0.382</v>
      </c>
      <c r="P27" t="str">
        <f t="shared" si="6"/>
        <v>; maxAC_[22]=0.886</v>
      </c>
      <c r="Q27" t="str">
        <f t="shared" si="7"/>
        <v>; minBD_[22]=2</v>
      </c>
      <c r="R27" t="str">
        <f t="shared" si="8"/>
        <v>; maxBD_[22]=3.618</v>
      </c>
      <c r="S27" t="str">
        <f t="shared" si="9"/>
        <v>; minXD_[22]=1.128</v>
      </c>
      <c r="T27" t="str">
        <f t="shared" si="10"/>
        <v>; maxXD_[22]=1.128</v>
      </c>
      <c r="U27" t="str">
        <f t="shared" si="11"/>
        <v>namepatterns[22]="Alt Bat"; minXB_[22]=0.382; maxXB_[22]=0.382; minAC_[22]=0.382; maxAC_[22]=0.886; minBD_[22]=2; maxBD_[22]=3.618; minXD_[22]=1.128; maxXD_[22]=1.128;</v>
      </c>
    </row>
    <row r="28" spans="1:21" ht="15.75" thickBot="1" x14ac:dyDescent="0.3">
      <c r="A28">
        <v>23</v>
      </c>
      <c r="B28" s="12" t="s">
        <v>14</v>
      </c>
      <c r="C28" s="7">
        <v>0.38200000000000001</v>
      </c>
      <c r="D28" s="7">
        <v>0.78600000000000003</v>
      </c>
      <c r="E28" s="7">
        <v>0.88600000000000001</v>
      </c>
      <c r="F28" s="7">
        <v>1.1279999999999999</v>
      </c>
      <c r="G28" s="7">
        <v>0.88600000000000001</v>
      </c>
      <c r="H28" s="7">
        <v>3.6179999999999999</v>
      </c>
      <c r="I28" s="7">
        <v>0.88600000000000001</v>
      </c>
      <c r="J28" s="7">
        <v>1.1279999999999999</v>
      </c>
      <c r="L28" t="str">
        <f t="shared" si="2"/>
        <v>namepatterns[23]="Navarro 200"</v>
      </c>
      <c r="M28" t="str">
        <f t="shared" si="3"/>
        <v>; minXB_[23]=0.382</v>
      </c>
      <c r="N28" t="str">
        <f t="shared" si="4"/>
        <v>; maxXB_[23]=0.786</v>
      </c>
      <c r="O28" t="str">
        <f t="shared" si="5"/>
        <v>; minAC_[23]=0.886</v>
      </c>
      <c r="P28" t="str">
        <f t="shared" si="6"/>
        <v>; maxAC_[23]=1.128</v>
      </c>
      <c r="Q28" t="str">
        <f t="shared" si="7"/>
        <v>; minBD_[23]=0.886</v>
      </c>
      <c r="R28" t="str">
        <f t="shared" si="8"/>
        <v>; maxBD_[23]=3.618</v>
      </c>
      <c r="S28" t="str">
        <f t="shared" si="9"/>
        <v>; minXD_[23]=0.886</v>
      </c>
      <c r="T28" t="str">
        <f t="shared" si="10"/>
        <v>; maxXD_[23]=1.128</v>
      </c>
      <c r="U28" t="str">
        <f t="shared" si="11"/>
        <v>namepatterns[23]="Navarro 200"; minXB_[23]=0.382; maxXB_[23]=0.786; minAC_[23]=0.886; maxAC_[23]=1.128; minBD_[23]=0.886; maxBD_[23]=3.618; minXD_[23]=0.886; maxXD_[23]=1.128;</v>
      </c>
    </row>
    <row r="29" spans="1:21" ht="15.75" thickBot="1" x14ac:dyDescent="0.3">
      <c r="A29">
        <v>24</v>
      </c>
      <c r="B29" s="12" t="s">
        <v>7</v>
      </c>
      <c r="C29" s="7">
        <v>0.61799999999999999</v>
      </c>
      <c r="D29" s="7">
        <v>0.78600000000000003</v>
      </c>
      <c r="E29" s="7">
        <v>1.1279999999999999</v>
      </c>
      <c r="F29" s="7">
        <v>2.6179999999999999</v>
      </c>
      <c r="G29" s="7">
        <v>1.6180000000000001</v>
      </c>
      <c r="H29" s="7">
        <v>1.6180000000000001</v>
      </c>
      <c r="I29" s="7">
        <v>1.272</v>
      </c>
      <c r="J29" s="7">
        <v>1.272</v>
      </c>
      <c r="L29" t="str">
        <f t="shared" si="2"/>
        <v>namepatterns[24]="A Gartley"</v>
      </c>
      <c r="M29" t="str">
        <f t="shared" si="3"/>
        <v>; minXB_[24]=0.618</v>
      </c>
      <c r="N29" t="str">
        <f t="shared" si="4"/>
        <v>; maxXB_[24]=0.786</v>
      </c>
      <c r="O29" t="str">
        <f t="shared" si="5"/>
        <v>; minAC_[24]=1.128</v>
      </c>
      <c r="P29" t="str">
        <f t="shared" si="6"/>
        <v>; maxAC_[24]=2.618</v>
      </c>
      <c r="Q29" t="str">
        <f t="shared" si="7"/>
        <v>; minBD_[24]=1.618</v>
      </c>
      <c r="R29" t="str">
        <f t="shared" si="8"/>
        <v>; maxBD_[24]=1.618</v>
      </c>
      <c r="S29" t="str">
        <f t="shared" si="9"/>
        <v>; minXD_[24]=1.272</v>
      </c>
      <c r="T29" t="str">
        <f t="shared" si="10"/>
        <v>; maxXD_[24]=1.272</v>
      </c>
      <c r="U29" t="str">
        <f t="shared" si="11"/>
        <v>namepatterns[24]="A Gartley"; minXB_[24]=0.618; maxXB_[24]=0.786; minAC_[24]=1.128; maxAC_[24]=2.618; minBD_[24]=1.618; maxBD_[24]=1.618; minXD_[24]=1.272; maxXD_[24]=1.272;</v>
      </c>
    </row>
    <row r="30" spans="1:21" ht="15.75" thickBot="1" x14ac:dyDescent="0.3">
      <c r="A30">
        <v>25</v>
      </c>
      <c r="B30" s="15" t="s">
        <v>31</v>
      </c>
      <c r="C30" s="7">
        <v>0.5</v>
      </c>
      <c r="D30" s="7">
        <v>0.78600000000000003</v>
      </c>
      <c r="E30" s="7">
        <v>1.1279999999999999</v>
      </c>
      <c r="F30" s="7">
        <v>3.6179999999999999</v>
      </c>
      <c r="G30" s="7">
        <v>0.38200000000000001</v>
      </c>
      <c r="H30" s="7">
        <v>0.78600000000000003</v>
      </c>
      <c r="I30" s="7">
        <v>0.38200000000000001</v>
      </c>
      <c r="J30" s="7">
        <v>0.78600000000000003</v>
      </c>
      <c r="L30" t="str">
        <f t="shared" si="2"/>
        <v>namepatterns[25]="121"</v>
      </c>
      <c r="M30" t="str">
        <f t="shared" si="3"/>
        <v>; minXB_[25]=0.5</v>
      </c>
      <c r="N30" t="str">
        <f t="shared" si="4"/>
        <v>; maxXB_[25]=0.786</v>
      </c>
      <c r="O30" t="str">
        <f t="shared" si="5"/>
        <v>; minAC_[25]=1.128</v>
      </c>
      <c r="P30" t="str">
        <f t="shared" si="6"/>
        <v>; maxAC_[25]=3.618</v>
      </c>
      <c r="Q30" t="str">
        <f t="shared" si="7"/>
        <v>; minBD_[25]=0.382</v>
      </c>
      <c r="R30" t="str">
        <f t="shared" si="8"/>
        <v>; maxBD_[25]=0.786</v>
      </c>
      <c r="S30" t="str">
        <f t="shared" si="9"/>
        <v>; minXD_[25]=0.382</v>
      </c>
      <c r="T30" t="str">
        <f t="shared" si="10"/>
        <v>; maxXD_[25]=0.786</v>
      </c>
      <c r="U30" t="str">
        <f t="shared" si="11"/>
        <v>namepatterns[25]="121"; minXB_[25]=0.5; maxXB_[25]=0.786; minAC_[25]=1.128; maxAC_[25]=3.618; minBD_[25]=0.382; maxBD_[25]=0.786; minXD_[25]=0.382; maxXD_[25]=0.786;</v>
      </c>
    </row>
    <row r="31" spans="1:21" s="5" customFormat="1" ht="15.75" thickBot="1" x14ac:dyDescent="0.3">
      <c r="A31" s="5">
        <v>26</v>
      </c>
      <c r="B31" s="14" t="s">
        <v>35</v>
      </c>
      <c r="C31" s="10">
        <v>0.38200000000000001</v>
      </c>
      <c r="D31" s="10">
        <v>0.78600000000000003</v>
      </c>
      <c r="E31" s="17">
        <v>2</v>
      </c>
      <c r="F31" s="17">
        <v>4.2370000000000001</v>
      </c>
      <c r="G31" s="17">
        <v>0.5</v>
      </c>
      <c r="H31" s="17">
        <v>0.88600000000000001</v>
      </c>
      <c r="I31" s="17">
        <v>0.23799999999999999</v>
      </c>
      <c r="J31" s="17">
        <v>0.88600000000000001</v>
      </c>
      <c r="L31" s="5" t="str">
        <f t="shared" si="2"/>
        <v>namepatterns[26]="White Swan"</v>
      </c>
      <c r="M31" s="5" t="str">
        <f t="shared" si="3"/>
        <v>; minXB_[26]=0.382</v>
      </c>
      <c r="N31" s="5" t="str">
        <f t="shared" si="4"/>
        <v>; maxXB_[26]=0.786</v>
      </c>
      <c r="O31" s="5" t="str">
        <f t="shared" si="5"/>
        <v>; minAC_[26]=2</v>
      </c>
      <c r="P31" s="5" t="str">
        <f t="shared" si="6"/>
        <v>; maxAC_[26]=4.237</v>
      </c>
      <c r="Q31" s="5" t="str">
        <f t="shared" si="7"/>
        <v>; minBD_[26]=0.5</v>
      </c>
      <c r="R31" s="5" t="str">
        <f t="shared" si="8"/>
        <v>; maxBD_[26]=0.886</v>
      </c>
      <c r="S31" s="5" t="str">
        <f t="shared" si="9"/>
        <v>; minXD_[26]=0.238</v>
      </c>
      <c r="T31" s="5" t="str">
        <f t="shared" si="10"/>
        <v>; maxXD_[26]=0.886</v>
      </c>
      <c r="U31" t="str">
        <f t="shared" si="11"/>
        <v>namepatterns[26]="White Swan"; minXB_[26]=0.382; maxXB_[26]=0.786; minAC_[26]=2; maxAC_[26]=4.237; minBD_[26]=0.5; maxBD_[26]=0.886; minXD_[26]=0.238; maxXD_[26]=0.886;</v>
      </c>
    </row>
    <row r="32" spans="1:21" ht="15.75" thickBot="1" x14ac:dyDescent="0.3">
      <c r="A32">
        <v>27</v>
      </c>
      <c r="B32" s="12" t="s">
        <v>39</v>
      </c>
      <c r="C32" s="7">
        <v>0.61799999999999999</v>
      </c>
      <c r="D32" s="7">
        <v>0.78600000000000003</v>
      </c>
      <c r="E32" s="7">
        <v>1.272</v>
      </c>
      <c r="F32" s="7">
        <v>1.6180000000000001</v>
      </c>
      <c r="G32" s="7">
        <v>0.61799999999999999</v>
      </c>
      <c r="H32" s="7">
        <v>0.78600000000000003</v>
      </c>
      <c r="I32" s="7">
        <v>0.13</v>
      </c>
      <c r="J32" s="7">
        <v>0.88600000000000001</v>
      </c>
      <c r="L32" t="str">
        <f t="shared" si="2"/>
        <v>namepatterns[27]="A 3 Drives"</v>
      </c>
      <c r="M32" t="str">
        <f t="shared" si="3"/>
        <v>; minXB_[27]=0.618</v>
      </c>
      <c r="N32" t="str">
        <f t="shared" si="4"/>
        <v>; maxXB_[27]=0.786</v>
      </c>
      <c r="O32" t="str">
        <f t="shared" si="5"/>
        <v>; minAC_[27]=1.272</v>
      </c>
      <c r="P32" t="str">
        <f t="shared" si="6"/>
        <v>; maxAC_[27]=1.618</v>
      </c>
      <c r="Q32" t="str">
        <f t="shared" si="7"/>
        <v>; minBD_[27]=0.618</v>
      </c>
      <c r="R32" t="str">
        <f t="shared" si="8"/>
        <v>; maxBD_[27]=0.786</v>
      </c>
      <c r="S32" t="str">
        <f t="shared" si="9"/>
        <v>; minXD_[27]=0.13</v>
      </c>
      <c r="T32" t="str">
        <f t="shared" si="10"/>
        <v>; maxXD_[27]=0.886</v>
      </c>
      <c r="U32" t="str">
        <f t="shared" si="11"/>
        <v>namepatterns[27]="A 3 Drives"; minXB_[27]=0.618; maxXB_[27]=0.786; minAC_[27]=1.272; maxAC_[27]=1.618; minBD_[27]=0.618; maxBD_[27]=0.786; minXD_[27]=0.13; maxXD_[27]=0.886;</v>
      </c>
    </row>
    <row r="33" spans="1:21" ht="15.75" thickBot="1" x14ac:dyDescent="0.3">
      <c r="A33">
        <v>28</v>
      </c>
      <c r="B33" s="12" t="s">
        <v>50</v>
      </c>
      <c r="C33" s="7">
        <v>0.128</v>
      </c>
      <c r="D33" s="7">
        <v>3.6179999999999999</v>
      </c>
      <c r="E33" s="7">
        <v>1.1279999999999999</v>
      </c>
      <c r="F33" s="7">
        <v>1.6180000000000001</v>
      </c>
      <c r="G33" s="16">
        <v>1.6180000000000001</v>
      </c>
      <c r="H33" s="7">
        <v>2.2360000000000002</v>
      </c>
      <c r="I33" s="7">
        <v>0.61799999999999999</v>
      </c>
      <c r="J33" s="7">
        <v>3.6179999999999999</v>
      </c>
      <c r="L33" t="str">
        <f t="shared" si="2"/>
        <v>namepatterns[28]="Partizan 2"</v>
      </c>
      <c r="M33" t="str">
        <f t="shared" si="3"/>
        <v>; minXB_[28]=0.128</v>
      </c>
      <c r="N33" t="str">
        <f t="shared" si="4"/>
        <v>; maxXB_[28]=3.618</v>
      </c>
      <c r="O33" t="str">
        <f t="shared" si="5"/>
        <v>; minAC_[28]=1.128</v>
      </c>
      <c r="P33" t="str">
        <f t="shared" si="6"/>
        <v>; maxAC_[28]=1.618</v>
      </c>
      <c r="Q33" t="str">
        <f t="shared" si="7"/>
        <v>; minBD_[28]=1.618</v>
      </c>
      <c r="R33" t="str">
        <f t="shared" si="8"/>
        <v>; maxBD_[28]=2.236</v>
      </c>
      <c r="S33" t="str">
        <f t="shared" si="9"/>
        <v>; minXD_[28]=0.618</v>
      </c>
      <c r="T33" t="str">
        <f t="shared" si="10"/>
        <v>; maxXD_[28]=3.618</v>
      </c>
      <c r="U33" t="str">
        <f t="shared" si="11"/>
        <v>namepatterns[28]="Partizan 2"; minXB_[28]=0.128; maxXB_[28]=3.618; minAC_[28]=1.128; maxAC_[28]=1.618; minBD_[28]=1.618; maxBD_[28]=2.236; minXD_[28]=0.618; maxXD_[28]=3.618;</v>
      </c>
    </row>
    <row r="34" spans="1:21" ht="15.75" thickBot="1" x14ac:dyDescent="0.3">
      <c r="A34">
        <v>29</v>
      </c>
      <c r="B34" s="12" t="s">
        <v>13</v>
      </c>
      <c r="C34" s="7">
        <v>1.272</v>
      </c>
      <c r="D34" s="7">
        <v>2</v>
      </c>
      <c r="E34" s="7">
        <v>0.5</v>
      </c>
      <c r="F34" s="7">
        <v>0.78600000000000003</v>
      </c>
      <c r="G34" s="7">
        <v>1.272</v>
      </c>
      <c r="H34" s="7">
        <v>2</v>
      </c>
      <c r="I34" s="7">
        <v>1.272</v>
      </c>
      <c r="J34" s="7">
        <v>2.6179999999999999</v>
      </c>
      <c r="L34" t="str">
        <f t="shared" si="2"/>
        <v>namepatterns[29]="A 121"</v>
      </c>
      <c r="M34" t="str">
        <f t="shared" si="3"/>
        <v>; minXB_[29]=1.272</v>
      </c>
      <c r="N34" t="str">
        <f t="shared" si="4"/>
        <v>; maxXB_[29]=2</v>
      </c>
      <c r="O34" t="str">
        <f t="shared" si="5"/>
        <v>; minAC_[29]=0.5</v>
      </c>
      <c r="P34" t="str">
        <f t="shared" si="6"/>
        <v>; maxAC_[29]=0.786</v>
      </c>
      <c r="Q34" t="str">
        <f t="shared" si="7"/>
        <v>; minBD_[29]=1.272</v>
      </c>
      <c r="R34" t="str">
        <f t="shared" si="8"/>
        <v>; maxBD_[29]=2</v>
      </c>
      <c r="S34" t="str">
        <f t="shared" si="9"/>
        <v>; minXD_[29]=1.272</v>
      </c>
      <c r="T34" t="str">
        <f t="shared" si="10"/>
        <v>; maxXD_[29]=2.618</v>
      </c>
      <c r="U34" t="str">
        <f t="shared" si="11"/>
        <v>namepatterns[29]="A 121"; minXB_[29]=1.272; maxXB_[29]=2; minAC_[29]=0.5; maxAC_[29]=0.786; minBD_[29]=1.272; maxBD_[29]=2; minXD_[29]=1.272; maxXD_[29]=2.618;</v>
      </c>
    </row>
    <row r="35" spans="1:21" ht="15.75" thickBot="1" x14ac:dyDescent="0.3">
      <c r="A35">
        <v>30</v>
      </c>
      <c r="B35" s="12" t="s">
        <v>38</v>
      </c>
      <c r="C35" s="7">
        <v>1.272</v>
      </c>
      <c r="D35" s="7">
        <v>1.6180000000000001</v>
      </c>
      <c r="E35" s="7">
        <v>0.61799999999999999</v>
      </c>
      <c r="F35" s="7">
        <v>0.78600000000000003</v>
      </c>
      <c r="G35" s="7">
        <v>1.272</v>
      </c>
      <c r="H35" s="7">
        <v>1.6180000000000001</v>
      </c>
      <c r="I35" s="7">
        <v>1.6180000000000001</v>
      </c>
      <c r="J35" s="7">
        <v>2.6179999999999999</v>
      </c>
      <c r="L35" t="str">
        <f t="shared" si="2"/>
        <v>namepatterns[30]="3 Drives"</v>
      </c>
      <c r="M35" t="str">
        <f t="shared" si="3"/>
        <v>; minXB_[30]=1.272</v>
      </c>
      <c r="N35" t="str">
        <f t="shared" si="4"/>
        <v>; maxXB_[30]=1.618</v>
      </c>
      <c r="O35" t="str">
        <f t="shared" si="5"/>
        <v>; minAC_[30]=0.618</v>
      </c>
      <c r="P35" t="str">
        <f t="shared" si="6"/>
        <v>; maxAC_[30]=0.786</v>
      </c>
      <c r="Q35" t="str">
        <f t="shared" si="7"/>
        <v>; minBD_[30]=1.272</v>
      </c>
      <c r="R35" t="str">
        <f t="shared" si="8"/>
        <v>; maxBD_[30]=1.618</v>
      </c>
      <c r="S35" t="str">
        <f t="shared" si="9"/>
        <v>; minXD_[30]=1.618</v>
      </c>
      <c r="T35" t="str">
        <f t="shared" si="10"/>
        <v>; maxXD_[30]=2.618</v>
      </c>
      <c r="U35" t="str">
        <f t="shared" si="11"/>
        <v>namepatterns[30]="3 Drives"; minXB_[30]=1.272; maxXB_[30]=1.618; minAC_[30]=0.618; maxAC_[30]=0.786; minBD_[30]=1.272; maxBD_[30]=1.618; minXD_[30]=1.618; maxXD_[30]=2.618;</v>
      </c>
    </row>
    <row r="36" spans="1:21" ht="15.75" thickBot="1" x14ac:dyDescent="0.3">
      <c r="A36">
        <v>31</v>
      </c>
      <c r="B36" s="12" t="s">
        <v>12</v>
      </c>
      <c r="C36" s="7">
        <v>1.3819999999999999</v>
      </c>
      <c r="D36" s="7">
        <v>2.6179999999999999</v>
      </c>
      <c r="E36" s="7">
        <v>0.23599999999999999</v>
      </c>
      <c r="F36" s="7">
        <v>0.5</v>
      </c>
      <c r="G36" s="7">
        <v>1.1279999999999999</v>
      </c>
      <c r="H36" s="7">
        <v>2</v>
      </c>
      <c r="I36" s="7">
        <v>1.1279999999999999</v>
      </c>
      <c r="J36" s="7">
        <v>2.6179999999999999</v>
      </c>
      <c r="L36" t="str">
        <f t="shared" si="2"/>
        <v>namepatterns[31]="Black swan"</v>
      </c>
      <c r="M36" t="str">
        <f t="shared" si="3"/>
        <v>; minXB_[31]=1.382</v>
      </c>
      <c r="N36" t="str">
        <f t="shared" si="4"/>
        <v>; maxXB_[31]=2.618</v>
      </c>
      <c r="O36" t="str">
        <f t="shared" si="5"/>
        <v>; minAC_[31]=0.236</v>
      </c>
      <c r="P36" t="str">
        <f t="shared" si="6"/>
        <v>; maxAC_[31]=0.5</v>
      </c>
      <c r="Q36" t="str">
        <f t="shared" si="7"/>
        <v>; minBD_[31]=1.128</v>
      </c>
      <c r="R36" t="str">
        <f t="shared" si="8"/>
        <v>; maxBD_[31]=2</v>
      </c>
      <c r="S36" t="str">
        <f t="shared" si="9"/>
        <v>; minXD_[31]=1.128</v>
      </c>
      <c r="T36" t="str">
        <f t="shared" si="10"/>
        <v>; maxXD_[31]=2.618</v>
      </c>
      <c r="U36" t="str">
        <f t="shared" si="11"/>
        <v>namepatterns[31]="Black swan"; minXB_[31]=1.382; maxXB_[31]=2.618; minAC_[31]=0.236; maxAC_[31]=0.5; minBD_[31]=1.128; maxBD_[31]=2; minXD_[31]=1.128; maxXD_[31]=2.618;</v>
      </c>
    </row>
    <row r="37" spans="1:21" ht="15.75" thickBot="1" x14ac:dyDescent="0.3">
      <c r="A37">
        <v>32</v>
      </c>
      <c r="B37" s="12" t="s">
        <v>45</v>
      </c>
      <c r="C37" s="7">
        <v>0.128</v>
      </c>
      <c r="D37" s="7">
        <v>2</v>
      </c>
      <c r="E37" s="7">
        <v>0.44</v>
      </c>
      <c r="F37" s="7">
        <v>0.61799999999999999</v>
      </c>
      <c r="G37" s="7">
        <v>0.61799999999999999</v>
      </c>
      <c r="H37" s="7">
        <v>0.88600000000000001</v>
      </c>
      <c r="I37" s="7">
        <v>0.61799999999999999</v>
      </c>
      <c r="J37" s="7">
        <v>1.6180000000000001</v>
      </c>
      <c r="L37" t="str">
        <f t="shared" si="2"/>
        <v>namepatterns[32]="HENRY - David"</v>
      </c>
      <c r="M37" t="str">
        <f t="shared" si="3"/>
        <v>; minXB_[32]=0.128</v>
      </c>
      <c r="N37" t="str">
        <f t="shared" si="4"/>
        <v>; maxXB_[32]=2</v>
      </c>
      <c r="O37" t="str">
        <f t="shared" si="5"/>
        <v>; minAC_[32]=0.44</v>
      </c>
      <c r="P37" t="str">
        <f t="shared" si="6"/>
        <v>; maxAC_[32]=0.618</v>
      </c>
      <c r="Q37" t="str">
        <f t="shared" si="7"/>
        <v>; minBD_[32]=0.618</v>
      </c>
      <c r="R37" t="str">
        <f t="shared" si="8"/>
        <v>; maxBD_[32]=0.886</v>
      </c>
      <c r="S37" t="str">
        <f t="shared" si="9"/>
        <v>; minXD_[32]=0.618</v>
      </c>
      <c r="T37" t="str">
        <f t="shared" si="10"/>
        <v>; maxXD_[32]=1.618</v>
      </c>
      <c r="U37" t="str">
        <f t="shared" si="11"/>
        <v>namepatterns[32]="HENRY - David"; minXB_[32]=0.128; maxXB_[32]=2; minAC_[32]=0.44; maxAC_[32]=0.618; minBD_[32]=0.618; maxBD_[32]=0.886; minXD_[32]=0.618; maxXD_[32]=1.618;</v>
      </c>
    </row>
    <row r="38" spans="1:21" ht="30.75" thickBot="1" x14ac:dyDescent="0.3">
      <c r="A38">
        <v>33</v>
      </c>
      <c r="B38" s="12" t="s">
        <v>46</v>
      </c>
      <c r="C38" s="7">
        <v>0.128</v>
      </c>
      <c r="D38" s="7">
        <v>261.8</v>
      </c>
      <c r="E38" s="7">
        <v>0.44</v>
      </c>
      <c r="F38" s="7">
        <v>0.61799999999999999</v>
      </c>
      <c r="G38" s="7">
        <v>0.61799999999999999</v>
      </c>
      <c r="H38" s="7">
        <v>0.88600000000000001</v>
      </c>
      <c r="I38" s="7">
        <v>0.61799999999999999</v>
      </c>
      <c r="J38" s="7">
        <v>1.6180000000000001</v>
      </c>
      <c r="L38" t="str">
        <f t="shared" si="2"/>
        <v>namepatterns[33]="STRONG HENRY - David"</v>
      </c>
      <c r="M38" t="str">
        <f t="shared" si="3"/>
        <v>; minXB_[33]=0.128</v>
      </c>
      <c r="N38" t="str">
        <f t="shared" si="4"/>
        <v>; maxXB_[33]=261.8</v>
      </c>
      <c r="O38" t="str">
        <f t="shared" si="5"/>
        <v>; minAC_[33]=0.44</v>
      </c>
      <c r="P38" t="str">
        <f t="shared" si="6"/>
        <v>; maxAC_[33]=0.618</v>
      </c>
      <c r="Q38" t="str">
        <f t="shared" si="7"/>
        <v>; minBD_[33]=0.618</v>
      </c>
      <c r="R38" t="str">
        <f t="shared" si="8"/>
        <v>; maxBD_[33]=0.886</v>
      </c>
      <c r="S38" t="str">
        <f t="shared" si="9"/>
        <v>; minXD_[33]=0.618</v>
      </c>
      <c r="T38" t="str">
        <f t="shared" si="10"/>
        <v>; maxXD_[33]=1.618</v>
      </c>
      <c r="U38" t="str">
        <f t="shared" si="11"/>
        <v>namepatterns[33]="STRONG HENRY - David"; minXB_[33]=0.128; maxXB_[33]=261.8; minAC_[33]=0.44; maxAC_[33]=0.618; minBD_[33]=0.618; maxBD_[33]=0.886; minXD_[33]=0.618; maxXD_[33]=1.618;</v>
      </c>
    </row>
    <row r="39" spans="1:21" ht="15.75" thickBot="1" x14ac:dyDescent="0.3">
      <c r="A39">
        <v>34</v>
      </c>
      <c r="B39" s="12" t="s">
        <v>56</v>
      </c>
      <c r="C39" s="8">
        <v>1.1279999999999999</v>
      </c>
      <c r="D39" s="7">
        <v>1.6180000000000001</v>
      </c>
      <c r="E39" s="7">
        <v>1.6180000000000001</v>
      </c>
      <c r="F39" s="7">
        <v>2.2360000000000002</v>
      </c>
      <c r="G39" s="7">
        <v>0.5</v>
      </c>
      <c r="H39" s="7">
        <v>0.61799999999999999</v>
      </c>
      <c r="I39" s="7">
        <v>0.5</v>
      </c>
      <c r="J39" s="7">
        <v>0.61799999999999999</v>
      </c>
      <c r="L39" t="str">
        <f t="shared" si="2"/>
        <v>namepatterns[34]="5-0"</v>
      </c>
      <c r="M39" t="str">
        <f t="shared" si="3"/>
        <v>; minXB_[34]=1.128</v>
      </c>
      <c r="N39" t="str">
        <f t="shared" si="4"/>
        <v>; maxXB_[34]=1.618</v>
      </c>
      <c r="O39" t="str">
        <f t="shared" si="5"/>
        <v>; minAC_[34]=1.618</v>
      </c>
      <c r="P39" t="str">
        <f t="shared" si="6"/>
        <v>; maxAC_[34]=2.236</v>
      </c>
      <c r="Q39" t="str">
        <f t="shared" si="7"/>
        <v>; minBD_[34]=0.5</v>
      </c>
      <c r="R39" t="str">
        <f t="shared" si="8"/>
        <v>; maxBD_[34]=0.618</v>
      </c>
      <c r="S39" t="str">
        <f t="shared" si="9"/>
        <v>; minXD_[34]=0.5</v>
      </c>
      <c r="T39" t="str">
        <f t="shared" si="10"/>
        <v>; maxXD_[34]=0.618</v>
      </c>
      <c r="U39" t="str">
        <f t="shared" si="11"/>
        <v>namepatterns[34]="5-0"; minXB_[34]=1.128; maxXB_[34]=1.618; minAC_[34]=1.618; maxAC_[34]=2.236; minBD_[34]=0.5; maxBD_[34]=0.618; minXD_[34]=0.5; maxXD_[34]=0.618;</v>
      </c>
    </row>
    <row r="40" spans="1:21" ht="15.75" thickBot="1" x14ac:dyDescent="0.3">
      <c r="A40">
        <v>35</v>
      </c>
      <c r="B40" s="12" t="s">
        <v>42</v>
      </c>
      <c r="C40" s="7">
        <v>0.128</v>
      </c>
      <c r="D40" s="7">
        <v>1.6180000000000001</v>
      </c>
      <c r="E40" s="7">
        <v>0.38200000000000001</v>
      </c>
      <c r="F40" s="7">
        <v>0.38200000000000001</v>
      </c>
      <c r="G40" s="7">
        <v>1.6180000000000001</v>
      </c>
      <c r="H40" s="7">
        <v>1.6180000000000001</v>
      </c>
      <c r="I40" s="7">
        <v>0.61799999999999999</v>
      </c>
      <c r="J40" s="7">
        <v>3.6179999999999999</v>
      </c>
      <c r="L40" t="str">
        <f t="shared" si="2"/>
        <v>namepatterns[35]="DAVID VM 1"</v>
      </c>
      <c r="M40" t="str">
        <f t="shared" si="3"/>
        <v>; minXB_[35]=0.128</v>
      </c>
      <c r="N40" t="str">
        <f t="shared" si="4"/>
        <v>; maxXB_[35]=1.618</v>
      </c>
      <c r="O40" t="str">
        <f t="shared" si="5"/>
        <v>; minAC_[35]=0.382</v>
      </c>
      <c r="P40" t="str">
        <f t="shared" si="6"/>
        <v>; maxAC_[35]=0.382</v>
      </c>
      <c r="Q40" t="str">
        <f t="shared" si="7"/>
        <v>; minBD_[35]=1.618</v>
      </c>
      <c r="R40" t="str">
        <f t="shared" si="8"/>
        <v>; maxBD_[35]=1.618</v>
      </c>
      <c r="S40" t="str">
        <f t="shared" si="9"/>
        <v>; minXD_[35]=0.618</v>
      </c>
      <c r="T40" t="str">
        <f t="shared" si="10"/>
        <v>; maxXD_[35]=3.618</v>
      </c>
      <c r="U40" t="str">
        <f t="shared" si="11"/>
        <v>namepatterns[35]="DAVID VM 1"; minXB_[35]=0.128; maxXB_[35]=1.618; minAC_[35]=0.382; maxAC_[35]=0.382; minBD_[35]=1.618; maxBD_[35]=1.618; minXD_[35]=0.618; maxXD_[35]=3.618;</v>
      </c>
    </row>
    <row r="41" spans="1:21" ht="15.75" thickBot="1" x14ac:dyDescent="0.3">
      <c r="A41">
        <v>36</v>
      </c>
      <c r="B41" s="12" t="s">
        <v>43</v>
      </c>
      <c r="C41" s="7">
        <v>1.6180000000000001</v>
      </c>
      <c r="D41" s="7">
        <v>3.6179999999999999</v>
      </c>
      <c r="E41" s="7">
        <v>0.38200000000000001</v>
      </c>
      <c r="F41" s="7">
        <v>0.38200000000000001</v>
      </c>
      <c r="G41" s="7">
        <v>1.6180000000000001</v>
      </c>
      <c r="H41" s="7">
        <v>1.6180000000000001</v>
      </c>
      <c r="I41" s="7">
        <v>0.61799999999999999</v>
      </c>
      <c r="J41" s="7">
        <v>7.6180000000000003</v>
      </c>
      <c r="L41" t="str">
        <f t="shared" si="2"/>
        <v>namepatterns[36]="DAVID VM 2"</v>
      </c>
      <c r="M41" t="str">
        <f t="shared" si="3"/>
        <v>; minXB_[36]=1.618</v>
      </c>
      <c r="N41" t="str">
        <f t="shared" si="4"/>
        <v>; maxXB_[36]=3.618</v>
      </c>
      <c r="O41" t="str">
        <f t="shared" si="5"/>
        <v>; minAC_[36]=0.382</v>
      </c>
      <c r="P41" t="str">
        <f t="shared" si="6"/>
        <v>; maxAC_[36]=0.382</v>
      </c>
      <c r="Q41" t="str">
        <f t="shared" si="7"/>
        <v>; minBD_[36]=1.618</v>
      </c>
      <c r="R41" t="str">
        <f t="shared" si="8"/>
        <v>; maxBD_[36]=1.618</v>
      </c>
      <c r="S41" t="str">
        <f t="shared" si="9"/>
        <v>; minXD_[36]=0.618</v>
      </c>
      <c r="T41" t="str">
        <f t="shared" si="10"/>
        <v>; maxXD_[36]=7.618</v>
      </c>
      <c r="U41" t="str">
        <f t="shared" si="11"/>
        <v>namepatterns[36]="DAVID VM 2"; minXB_[36]=1.618; maxXB_[36]=3.618; minAC_[36]=0.382; maxAC_[36]=0.382; minBD_[36]=1.618; maxBD_[36]=1.618; minXD_[36]=0.618; maxXD_[36]=7.618;</v>
      </c>
    </row>
    <row r="42" spans="1:21" ht="15.75" thickBot="1" x14ac:dyDescent="0.3">
      <c r="A42">
        <v>37</v>
      </c>
      <c r="B42" s="12" t="s">
        <v>41</v>
      </c>
      <c r="C42" s="7">
        <v>0.9</v>
      </c>
      <c r="D42" s="7">
        <v>1.1000000000000001</v>
      </c>
      <c r="E42" s="7">
        <v>0.9</v>
      </c>
      <c r="F42" s="7">
        <v>1.1000000000000001</v>
      </c>
      <c r="G42" s="7">
        <v>0.9</v>
      </c>
      <c r="H42" s="7">
        <v>1.1000000000000001</v>
      </c>
      <c r="I42" s="7">
        <v>0.61799999999999999</v>
      </c>
      <c r="J42" s="7">
        <v>1.6180000000000001</v>
      </c>
      <c r="L42" t="str">
        <f t="shared" si="2"/>
        <v>namepatterns[37]="SNORM"</v>
      </c>
      <c r="M42" t="str">
        <f t="shared" si="3"/>
        <v>; minXB_[37]=0.9</v>
      </c>
      <c r="N42" t="str">
        <f t="shared" si="4"/>
        <v>; maxXB_[37]=1.1</v>
      </c>
      <c r="O42" t="str">
        <f t="shared" si="5"/>
        <v>; minAC_[37]=0.9</v>
      </c>
      <c r="P42" t="str">
        <f t="shared" si="6"/>
        <v>; maxAC_[37]=1.1</v>
      </c>
      <c r="Q42" t="str">
        <f t="shared" si="7"/>
        <v>; minBD_[37]=0.9</v>
      </c>
      <c r="R42" t="str">
        <f t="shared" si="8"/>
        <v>; maxBD_[37]=1.1</v>
      </c>
      <c r="S42" t="str">
        <f t="shared" si="9"/>
        <v>; minXD_[37]=0.618</v>
      </c>
      <c r="T42" t="str">
        <f t="shared" si="10"/>
        <v>; maxXD_[37]=1.618</v>
      </c>
      <c r="U42" t="str">
        <f t="shared" si="11"/>
        <v>namepatterns[37]="SNORM"; minXB_[37]=0.9; maxXB_[37]=1.1; minAC_[37]=0.9; maxAC_[37]=1.1; minBD_[37]=0.9; maxBD_[37]=1.1; minXD_[37]=0.618; maxXD_[37]=1.618;</v>
      </c>
    </row>
    <row r="43" spans="1:21" ht="15.75" thickBot="1" x14ac:dyDescent="0.3">
      <c r="A43">
        <v>38</v>
      </c>
      <c r="B43" s="12" t="s">
        <v>44</v>
      </c>
      <c r="C43" s="7">
        <v>0.128</v>
      </c>
      <c r="D43" s="7">
        <v>3.6179999999999999</v>
      </c>
      <c r="E43" s="7">
        <v>0.38200000000000001</v>
      </c>
      <c r="F43" s="7">
        <v>2.6179999999999999</v>
      </c>
      <c r="G43" s="7">
        <v>1</v>
      </c>
      <c r="H43" s="7">
        <v>1</v>
      </c>
      <c r="I43" s="7">
        <v>0.61799999999999999</v>
      </c>
      <c r="J43" s="7">
        <v>3.6179999999999999</v>
      </c>
      <c r="L43" t="str">
        <f t="shared" si="2"/>
        <v>namepatterns[38]="COL Poruchik"</v>
      </c>
      <c r="M43" t="str">
        <f t="shared" si="3"/>
        <v>; minXB_[38]=0.128</v>
      </c>
      <c r="N43" t="str">
        <f t="shared" si="4"/>
        <v>; maxXB_[38]=3.618</v>
      </c>
      <c r="O43" t="str">
        <f t="shared" si="5"/>
        <v>; minAC_[38]=0.382</v>
      </c>
      <c r="P43" t="str">
        <f t="shared" si="6"/>
        <v>; maxAC_[38]=2.618</v>
      </c>
      <c r="Q43" t="str">
        <f t="shared" si="7"/>
        <v>; minBD_[38]=1</v>
      </c>
      <c r="R43" t="str">
        <f t="shared" si="8"/>
        <v>; maxBD_[38]=1</v>
      </c>
      <c r="S43" t="str">
        <f t="shared" si="9"/>
        <v>; minXD_[38]=0.618</v>
      </c>
      <c r="T43" t="str">
        <f t="shared" si="10"/>
        <v>; maxXD_[38]=3.618</v>
      </c>
      <c r="U43" t="str">
        <f t="shared" si="11"/>
        <v>namepatterns[38]="COL Poruchik"; minXB_[38]=0.128; maxXB_[38]=3.618; minAC_[38]=0.382; maxAC_[38]=2.618; minBD_[38]=1; maxBD_[38]=1; minXD_[38]=0.618; maxXD_[38]=3.618;</v>
      </c>
    </row>
    <row r="44" spans="1:21" ht="15.75" thickBot="1" x14ac:dyDescent="0.3">
      <c r="A44">
        <v>39</v>
      </c>
      <c r="B44" s="12" t="s">
        <v>29</v>
      </c>
      <c r="C44" s="7">
        <v>0.128</v>
      </c>
      <c r="D44" s="7">
        <v>3.6179999999999999</v>
      </c>
      <c r="E44" s="7">
        <v>0.38200000000000001</v>
      </c>
      <c r="F44" s="7">
        <v>0.5</v>
      </c>
      <c r="G44" s="7">
        <v>1.6180000000000001</v>
      </c>
      <c r="H44" s="7">
        <v>2.6179999999999999</v>
      </c>
      <c r="I44" s="7">
        <v>0.61799999999999999</v>
      </c>
      <c r="J44" s="7">
        <v>3.6179999999999999</v>
      </c>
      <c r="L44" t="str">
        <f t="shared" si="2"/>
        <v>namepatterns[39]="Sea Pony"</v>
      </c>
      <c r="M44" t="str">
        <f t="shared" si="3"/>
        <v>; minXB_[39]=0.128</v>
      </c>
      <c r="N44" t="str">
        <f t="shared" si="4"/>
        <v>; maxXB_[39]=3.618</v>
      </c>
      <c r="O44" t="str">
        <f t="shared" si="5"/>
        <v>; minAC_[39]=0.382</v>
      </c>
      <c r="P44" t="str">
        <f t="shared" si="6"/>
        <v>; maxAC_[39]=0.5</v>
      </c>
      <c r="Q44" t="str">
        <f t="shared" si="7"/>
        <v>; minBD_[39]=1.618</v>
      </c>
      <c r="R44" t="str">
        <f t="shared" si="8"/>
        <v>; maxBD_[39]=2.618</v>
      </c>
      <c r="S44" t="str">
        <f t="shared" si="9"/>
        <v>; minXD_[39]=0.618</v>
      </c>
      <c r="T44" t="str">
        <f t="shared" si="10"/>
        <v>; maxXD_[39]=3.618</v>
      </c>
      <c r="U44" t="str">
        <f t="shared" si="11"/>
        <v>namepatterns[39]="Sea Pony"; minXB_[39]=0.128; maxXB_[39]=3.618; minAC_[39]=0.382; maxAC_[39]=0.5; minBD_[39]=1.618; maxBD_[39]=2.618; minXD_[39]=0.618; maxXD_[39]=3.618;</v>
      </c>
    </row>
    <row r="45" spans="1:21" ht="15.75" thickBot="1" x14ac:dyDescent="0.3">
      <c r="A45">
        <v>40</v>
      </c>
      <c r="B45" s="12" t="s">
        <v>10</v>
      </c>
      <c r="C45" s="7">
        <v>0.128</v>
      </c>
      <c r="D45" s="7">
        <v>3.6179999999999999</v>
      </c>
      <c r="E45" s="7">
        <v>0.38200000000000001</v>
      </c>
      <c r="F45" s="7">
        <v>0.38200000000000001</v>
      </c>
      <c r="G45" s="7">
        <v>1.6180000000000001</v>
      </c>
      <c r="H45" s="7">
        <v>1.6180000000000001</v>
      </c>
      <c r="I45" s="7">
        <v>0.61799999999999999</v>
      </c>
      <c r="J45" s="7">
        <v>3.6179999999999999</v>
      </c>
      <c r="L45" t="str">
        <f t="shared" si="2"/>
        <v>namepatterns[40]="Partizan"</v>
      </c>
      <c r="M45" t="str">
        <f t="shared" si="3"/>
        <v>; minXB_[40]=0.128</v>
      </c>
      <c r="N45" t="str">
        <f t="shared" si="4"/>
        <v>; maxXB_[40]=3.618</v>
      </c>
      <c r="O45" t="str">
        <f t="shared" si="5"/>
        <v>; minAC_[40]=0.382</v>
      </c>
      <c r="P45" t="str">
        <f t="shared" si="6"/>
        <v>; maxAC_[40]=0.382</v>
      </c>
      <c r="Q45" t="str">
        <f t="shared" si="7"/>
        <v>; minBD_[40]=1.618</v>
      </c>
      <c r="R45" t="str">
        <f t="shared" si="8"/>
        <v>; maxBD_[40]=1.618</v>
      </c>
      <c r="S45" t="str">
        <f t="shared" si="9"/>
        <v>; minXD_[40]=0.618</v>
      </c>
      <c r="T45" t="str">
        <f t="shared" si="10"/>
        <v>; maxXD_[40]=3.618</v>
      </c>
      <c r="U45" t="str">
        <f t="shared" si="11"/>
        <v>namepatterns[40]="Partizan"; minXB_[40]=0.128; maxXB_[40]=3.618; minAC_[40]=0.382; maxAC_[40]=0.382; minBD_[40]=1.618; maxBD_[40]=1.618; minXD_[40]=0.618; maxXD_[40]=3.618;</v>
      </c>
    </row>
    <row r="46" spans="1:21" ht="15.75" thickBot="1" x14ac:dyDescent="0.3">
      <c r="A46">
        <v>41</v>
      </c>
      <c r="B46" s="12" t="s">
        <v>15</v>
      </c>
      <c r="C46" s="7">
        <v>0.38200000000000001</v>
      </c>
      <c r="D46" s="7">
        <v>0.78600000000000003</v>
      </c>
      <c r="E46" s="7">
        <v>0.38200000000000001</v>
      </c>
      <c r="F46" s="7">
        <v>0.88600000000000001</v>
      </c>
      <c r="G46" s="7">
        <v>1.272</v>
      </c>
      <c r="H46" s="7">
        <v>2.6179999999999999</v>
      </c>
      <c r="I46" s="7">
        <v>0.78600000000000003</v>
      </c>
      <c r="J46" s="7">
        <v>0.88600000000000001</v>
      </c>
      <c r="L46" t="str">
        <f t="shared" si="2"/>
        <v>namepatterns[41]="TOTAL 1"</v>
      </c>
      <c r="M46" t="str">
        <f t="shared" si="3"/>
        <v>; minXB_[41]=0.382</v>
      </c>
      <c r="N46" t="str">
        <f t="shared" si="4"/>
        <v>; maxXB_[41]=0.786</v>
      </c>
      <c r="O46" t="str">
        <f t="shared" si="5"/>
        <v>; minAC_[41]=0.382</v>
      </c>
      <c r="P46" t="str">
        <f t="shared" si="6"/>
        <v>; maxAC_[41]=0.886</v>
      </c>
      <c r="Q46" t="str">
        <f t="shared" si="7"/>
        <v>; minBD_[41]=1.272</v>
      </c>
      <c r="R46" t="str">
        <f t="shared" si="8"/>
        <v>; maxBD_[41]=2.618</v>
      </c>
      <c r="S46" t="str">
        <f t="shared" si="9"/>
        <v>; minXD_[41]=0.786</v>
      </c>
      <c r="T46" t="str">
        <f t="shared" si="10"/>
        <v>; maxXD_[41]=0.886</v>
      </c>
      <c r="U46" t="str">
        <f t="shared" si="11"/>
        <v>namepatterns[41]="TOTAL 1"; minXB_[41]=0.382; maxXB_[41]=0.786; minAC_[41]=0.382; maxAC_[41]=0.886; minBD_[41]=1.272; maxBD_[41]=2.618; minXD_[41]=0.786; maxXD_[41]=0.886;</v>
      </c>
    </row>
    <row r="47" spans="1:21" ht="15.75" thickBot="1" x14ac:dyDescent="0.3">
      <c r="A47">
        <v>42</v>
      </c>
      <c r="B47" s="12" t="s">
        <v>16</v>
      </c>
      <c r="C47" s="7">
        <v>0.38200000000000001</v>
      </c>
      <c r="D47" s="7">
        <v>0.78600000000000003</v>
      </c>
      <c r="E47" s="7">
        <v>0.38200000000000001</v>
      </c>
      <c r="F47" s="7">
        <v>0.88600000000000001</v>
      </c>
      <c r="G47" s="7">
        <v>1.6180000000000001</v>
      </c>
      <c r="H47" s="7">
        <v>3.6179999999999999</v>
      </c>
      <c r="I47" s="7">
        <v>1.1279999999999999</v>
      </c>
      <c r="J47" s="7">
        <v>1.6180000000000001</v>
      </c>
      <c r="L47" t="str">
        <f t="shared" si="2"/>
        <v>namepatterns[42]="TOTAL 2"</v>
      </c>
      <c r="M47" t="str">
        <f t="shared" si="3"/>
        <v>; minXB_[42]=0.382</v>
      </c>
      <c r="N47" t="str">
        <f t="shared" si="4"/>
        <v>; maxXB_[42]=0.786</v>
      </c>
      <c r="O47" t="str">
        <f t="shared" si="5"/>
        <v>; minAC_[42]=0.382</v>
      </c>
      <c r="P47" t="str">
        <f t="shared" si="6"/>
        <v>; maxAC_[42]=0.886</v>
      </c>
      <c r="Q47" t="str">
        <f t="shared" si="7"/>
        <v>; minBD_[42]=1.618</v>
      </c>
      <c r="R47" t="str">
        <f t="shared" si="8"/>
        <v>; maxBD_[42]=3.618</v>
      </c>
      <c r="S47" t="str">
        <f t="shared" si="9"/>
        <v>; minXD_[42]=1.128</v>
      </c>
      <c r="T47" t="str">
        <f t="shared" si="10"/>
        <v>; maxXD_[42]=1.618</v>
      </c>
      <c r="U47" t="str">
        <f t="shared" si="11"/>
        <v>namepatterns[42]="TOTAL 2"; minXB_[42]=0.382; maxXB_[42]=0.786; minAC_[42]=0.382; maxAC_[42]=0.886; minBD_[42]=1.618; maxBD_[42]=3.618; minXD_[42]=1.128; maxXD_[42]=1.618;</v>
      </c>
    </row>
    <row r="48" spans="1:21" ht="15.75" thickBot="1" x14ac:dyDescent="0.3">
      <c r="A48">
        <v>43</v>
      </c>
      <c r="B48" s="11" t="s">
        <v>17</v>
      </c>
      <c r="C48" s="7">
        <v>0.27600000000000002</v>
      </c>
      <c r="D48" s="8">
        <v>0.61799999999999999</v>
      </c>
      <c r="E48" s="8">
        <v>1.1279999999999999</v>
      </c>
      <c r="F48" s="8">
        <v>2.6179999999999999</v>
      </c>
      <c r="G48" s="8">
        <v>1.272</v>
      </c>
      <c r="H48" s="8">
        <v>2.6179999999999999</v>
      </c>
      <c r="I48" s="7">
        <v>0.61799999999999999</v>
      </c>
      <c r="J48" s="7">
        <v>0.88600000000000001</v>
      </c>
      <c r="L48" t="str">
        <f t="shared" si="2"/>
        <v>namepatterns[43]="TOTAL 3"</v>
      </c>
      <c r="M48" t="str">
        <f t="shared" si="3"/>
        <v>; minXB_[43]=0.276</v>
      </c>
      <c r="N48" t="str">
        <f t="shared" si="4"/>
        <v>; maxXB_[43]=0.618</v>
      </c>
      <c r="O48" t="str">
        <f t="shared" si="5"/>
        <v>; minAC_[43]=1.128</v>
      </c>
      <c r="P48" t="str">
        <f t="shared" si="6"/>
        <v>; maxAC_[43]=2.618</v>
      </c>
      <c r="Q48" t="str">
        <f t="shared" si="7"/>
        <v>; minBD_[43]=1.272</v>
      </c>
      <c r="R48" t="str">
        <f t="shared" si="8"/>
        <v>; maxBD_[43]=2.618</v>
      </c>
      <c r="S48" t="str">
        <f t="shared" si="9"/>
        <v>; minXD_[43]=0.618</v>
      </c>
      <c r="T48" t="str">
        <f t="shared" si="10"/>
        <v>; maxXD_[43]=0.886</v>
      </c>
      <c r="U48" t="str">
        <f t="shared" si="11"/>
        <v>namepatterns[43]="TOTAL 3"; minXB_[43]=0.276; maxXB_[43]=0.618; minAC_[43]=1.128; maxAC_[43]=2.618; minBD_[43]=1.272; maxBD_[43]=2.618; minXD_[43]=0.618; maxXD_[43]=0.886;</v>
      </c>
    </row>
    <row r="49" spans="1:21" ht="15.75" thickBot="1" x14ac:dyDescent="0.3">
      <c r="A49">
        <v>44</v>
      </c>
      <c r="B49" s="11" t="s">
        <v>18</v>
      </c>
      <c r="C49" s="7">
        <v>0.38200000000000001</v>
      </c>
      <c r="D49" s="8">
        <v>0.78600000000000003</v>
      </c>
      <c r="E49" s="8">
        <v>1.1279999999999999</v>
      </c>
      <c r="F49" s="8">
        <v>2.6179999999999999</v>
      </c>
      <c r="G49" s="8">
        <v>1.6180000000000001</v>
      </c>
      <c r="H49" s="8">
        <v>2.6179999999999999</v>
      </c>
      <c r="I49" s="7">
        <v>1.1279999999999999</v>
      </c>
      <c r="J49" s="7">
        <v>1.272</v>
      </c>
      <c r="L49" t="str">
        <f t="shared" si="2"/>
        <v>namepatterns[44]="TOTAL 4"</v>
      </c>
      <c r="M49" t="str">
        <f t="shared" si="3"/>
        <v>; minXB_[44]=0.382</v>
      </c>
      <c r="N49" t="str">
        <f t="shared" si="4"/>
        <v>; maxXB_[44]=0.786</v>
      </c>
      <c r="O49" t="str">
        <f t="shared" si="5"/>
        <v>; minAC_[44]=1.128</v>
      </c>
      <c r="P49" t="str">
        <f t="shared" si="6"/>
        <v>; maxAC_[44]=2.618</v>
      </c>
      <c r="Q49" t="str">
        <f t="shared" si="7"/>
        <v>; minBD_[44]=1.618</v>
      </c>
      <c r="R49" t="str">
        <f t="shared" si="8"/>
        <v>; maxBD_[44]=2.618</v>
      </c>
      <c r="S49" t="str">
        <f t="shared" si="9"/>
        <v>; minXD_[44]=1.128</v>
      </c>
      <c r="T49" t="str">
        <f t="shared" si="10"/>
        <v>; maxXD_[44]=1.272</v>
      </c>
      <c r="U49" t="str">
        <f t="shared" si="11"/>
        <v>namepatterns[44]="TOTAL 4"; minXB_[44]=0.382; maxXB_[44]=0.786; minAC_[44]=1.128; maxAC_[44]=2.618; minBD_[44]=1.618; maxBD_[44]=2.618; minXD_[44]=1.128; maxXD_[44]=1.272;</v>
      </c>
    </row>
    <row r="50" spans="1:21" ht="15.75" thickBot="1" x14ac:dyDescent="0.3">
      <c r="A50">
        <v>45</v>
      </c>
      <c r="B50" s="11" t="s">
        <v>19</v>
      </c>
      <c r="C50" s="7">
        <v>0.27600000000000002</v>
      </c>
      <c r="D50" s="8">
        <v>0.78600000000000003</v>
      </c>
      <c r="E50" s="8">
        <v>0.38200000000000001</v>
      </c>
      <c r="F50" s="8">
        <v>2.6179999999999999</v>
      </c>
      <c r="G50" s="8">
        <v>1.272</v>
      </c>
      <c r="H50" s="8">
        <v>3.6179999999999999</v>
      </c>
      <c r="I50" s="7">
        <v>0.61799999999999999</v>
      </c>
      <c r="J50" s="7">
        <v>1.6180000000000001</v>
      </c>
      <c r="L50" t="str">
        <f t="shared" si="2"/>
        <v>namepatterns[45]="TOTAL"</v>
      </c>
      <c r="M50" t="str">
        <f t="shared" si="3"/>
        <v>; minXB_[45]=0.276</v>
      </c>
      <c r="N50" t="str">
        <f t="shared" si="4"/>
        <v>; maxXB_[45]=0.786</v>
      </c>
      <c r="O50" t="str">
        <f t="shared" si="5"/>
        <v>; minAC_[45]=0.382</v>
      </c>
      <c r="P50" t="str">
        <f t="shared" si="6"/>
        <v>; maxAC_[45]=2.618</v>
      </c>
      <c r="Q50" t="str">
        <f t="shared" si="7"/>
        <v>; minBD_[45]=1.272</v>
      </c>
      <c r="R50" t="str">
        <f t="shared" si="8"/>
        <v>; maxBD_[45]=3.618</v>
      </c>
      <c r="S50" t="str">
        <f t="shared" si="9"/>
        <v>; minXD_[45]=0.618</v>
      </c>
      <c r="T50" t="str">
        <f t="shared" si="10"/>
        <v>; maxXD_[45]=1.618</v>
      </c>
      <c r="U50" t="str">
        <f t="shared" si="11"/>
        <v>namepatterns[45]="TOTAL"; minXB_[45]=0.276; maxXB_[45]=0.786; minAC_[45]=0.382; maxAC_[45]=2.618; minBD_[45]=1.272; maxBD_[45]=3.618; minXD_[45]=0.618; maxXD_[45]=1.618;</v>
      </c>
    </row>
    <row r="52" spans="1:21" ht="15.75" thickBot="1" x14ac:dyDescent="0.3">
      <c r="E52" s="17">
        <v>2</v>
      </c>
      <c r="F52" s="17">
        <v>4.2370000000000001</v>
      </c>
      <c r="G52" s="17">
        <v>0.5</v>
      </c>
      <c r="H52" s="17">
        <v>0.88600000000000001</v>
      </c>
    </row>
  </sheetData>
  <pageMargins left="0.7" right="0.7" top="0.75" bottom="0.75" header="0.3" footer="0.3"/>
  <pageSetup paperSize="9" orientation="portrait" horizontalDpi="360" verticalDpi="36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2013-07-28T08:28:11Z</dcterms:created>
  <dcterms:modified xsi:type="dcterms:W3CDTF">2013-09-02T09:58:13Z</dcterms:modified>
</cp:coreProperties>
</file>